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ndseyr\Desktop\"/>
    </mc:Choice>
  </mc:AlternateContent>
  <xr:revisionPtr revIDLastSave="0" documentId="8_{9BF7E21B-587F-43F4-A399-F90B69A34CE7}" xr6:coauthVersionLast="36" xr6:coauthVersionMax="36" xr10:uidLastSave="{00000000-0000-0000-0000-000000000000}"/>
  <bookViews>
    <workbookView xWindow="0" yWindow="0" windowWidth="20490" windowHeight="6825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35" i="3"/>
  <c r="Q37" i="3"/>
  <c r="Q29" i="3"/>
  <c r="Q34" i="3"/>
  <c r="Q17" i="3"/>
  <c r="Q43" i="3"/>
  <c r="Q47" i="3"/>
  <c r="Q46" i="3"/>
  <c r="Q45" i="3"/>
  <c r="Q44" i="3"/>
  <c r="Q42" i="3"/>
  <c r="Q41" i="3"/>
  <c r="Q40" i="3"/>
  <c r="Q39" i="3"/>
  <c r="Q38" i="3"/>
  <c r="Q36" i="3"/>
  <c r="Q33" i="3"/>
  <c r="Q32" i="3"/>
  <c r="Q31" i="3"/>
  <c r="Q30" i="3"/>
  <c r="Q28" i="3"/>
  <c r="Q27" i="3"/>
  <c r="Q26" i="3"/>
  <c r="Q25" i="3"/>
  <c r="Q24" i="3"/>
  <c r="Q23" i="3"/>
  <c r="Q22" i="3"/>
  <c r="Q21" i="3"/>
  <c r="Q20" i="3"/>
  <c r="Q19" i="3"/>
  <c r="Q18" i="3"/>
  <c r="Q16" i="3"/>
  <c r="Q15" i="3"/>
  <c r="Q14" i="3"/>
  <c r="Q12" i="3"/>
  <c r="Q11" i="3"/>
  <c r="Q13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<sst xmlns="http://schemas.openxmlformats.org/spreadsheetml/2006/main" count="342" uniqueCount="211">
  <si>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</si>
  <si>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</si>
  <si>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</si>
  <si>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</si>
  <si>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</si>
  <si>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</si>
  <si>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</si>
  <si>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</si>
  <si>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</si>
  <si>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</si>
  <si>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</si>
  <si>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</si>
  <si>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</si>
  <si>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</si>
  <si>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</si>
  <si>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</si>
  <si>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</si>
  <si>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</si>
  <si>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</si>
  <si>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</si>
  <si>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</si>
  <si>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</si>
  <si>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</si>
  <si>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</si>
  <si>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</si>
  <si>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</si>
  <si>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</si>
  <si>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</si>
  <si>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</si>
  <si>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</si>
  <si>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</si>
  <si>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</si>
  <si>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</si>
  <si>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</si>
  <si>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</si>
  <si>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</si>
  <si>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</si>
  <si>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</si>
  <si>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</si>
  <si>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</si>
  <si>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</si>
  <si>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</si>
  <si>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</si>
  <si>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</si>
  <si>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</si>
  <si>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</si>
  <si>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</si>
  <si>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</si>
  <si>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</si>
  <si>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</si>
  <si>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</si>
  <si>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</si>
  <si>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</si>
  <si>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</si>
  <si>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</si>
  <si>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</si>
  <si>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</si>
  <si>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</si>
  <si>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</si>
  <si>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</si>
  <si>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</si>
  <si>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</si>
  <si>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</si>
  <si>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</si>
  <si>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</si>
  <si>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</si>
  <si>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</si>
  <si>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</si>
  <si>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</si>
  <si>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</si>
  <si>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</si>
  <si>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</si>
  <si>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</si>
  <si>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</si>
  <si>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</si>
  <si>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</si>
  <si>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</si>
  <si>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</si>
  <si>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</si>
  <si>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</si>
  <si>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</si>
  <si>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</si>
  <si>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</si>
  <si>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</si>
  <si>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</si>
  <si>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</si>
  <si>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</si>
  <si>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</si>
  <si>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</si>
  <si>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</si>
  <si>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</si>
  <si>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</si>
  <si>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</si>
  <si>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</si>
  <si>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</si>
  <si>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</si>
  <si>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</si>
  <si>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</si>
  <si>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</si>
  <si>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</si>
  <si>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</si>
  <si>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</si>
  <si>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Abby Behrens</t>
  </si>
  <si>
    <t>FY 25</t>
  </si>
  <si>
    <t>Prevent Child Abuse IL</t>
  </si>
  <si>
    <t>Adam Brazzell</t>
  </si>
  <si>
    <t>Central Region Prevention Specialist</t>
  </si>
  <si>
    <t>Douglas County Sheriff's Department, DARE Program, School Resource Officer</t>
  </si>
  <si>
    <t>FY25</t>
  </si>
  <si>
    <t>Candlelight Vigil</t>
  </si>
  <si>
    <t>Amber Clark</t>
  </si>
  <si>
    <t>FY23</t>
  </si>
  <si>
    <t>Attended DART launch, Candlelight Vigil</t>
  </si>
  <si>
    <t>Veterans Administration</t>
  </si>
  <si>
    <t>Angie Hunt</t>
  </si>
  <si>
    <t>FY24</t>
  </si>
  <si>
    <t>Birth to Five Illinois Regional Council Manager</t>
  </si>
  <si>
    <t>Anthony Hooker</t>
  </si>
  <si>
    <t>Parkland Community College -Returning Student Advisor, Admissions</t>
  </si>
  <si>
    <t>Broody Good</t>
  </si>
  <si>
    <t>Douglas County Probation</t>
  </si>
  <si>
    <t>Brycen McFadden</t>
  </si>
  <si>
    <t>Oxford House</t>
  </si>
  <si>
    <t>Camille Gordon</t>
  </si>
  <si>
    <t>HOPE of East Central IL</t>
  </si>
  <si>
    <t>Carrie McKinzie</t>
  </si>
  <si>
    <t>Gateway Foundation, Business Development Coordinator (Central IL)</t>
  </si>
  <si>
    <t>Attended DART launch</t>
  </si>
  <si>
    <t>Christine Pierce</t>
  </si>
  <si>
    <t>Carle Addiction Recovery Center, Community Outreach Worker</t>
  </si>
  <si>
    <t>Diane Zell</t>
  </si>
  <si>
    <t>Charles Lyons</t>
  </si>
  <si>
    <t>Community Member</t>
  </si>
  <si>
    <t>Citlaly Stanton</t>
  </si>
  <si>
    <t>RACES Champaign/Urbana</t>
  </si>
  <si>
    <t>Chole Greenarch</t>
  </si>
  <si>
    <t>DART Leadership/NAMI</t>
  </si>
  <si>
    <t>Jason Pantier</t>
  </si>
  <si>
    <t>Gene Seaman</t>
  </si>
  <si>
    <t>IL Guardianship &amp; Advocacy Commission</t>
  </si>
  <si>
    <t>Jaya Kolisetty</t>
  </si>
  <si>
    <t>Executive Director RACE Champaign/Urbana</t>
  </si>
  <si>
    <t>Jenna Slaughter</t>
  </si>
  <si>
    <t>Jenna Hays</t>
  </si>
  <si>
    <t>ROSC Supervisor Hour House</t>
  </si>
  <si>
    <t>Workforce Development office Tuscola CCRP Career Coach</t>
  </si>
  <si>
    <t>Jill Bunker</t>
  </si>
  <si>
    <t xml:space="preserve">Arthur United Methodist Church </t>
  </si>
  <si>
    <t>Joe Duncan</t>
  </si>
  <si>
    <t>Atwood Police Department</t>
  </si>
  <si>
    <t>Johanna Gonzalez</t>
  </si>
  <si>
    <t>Statewide ROSC</t>
  </si>
  <si>
    <t>John "Andy" Brandburg</t>
  </si>
  <si>
    <t>Julie Pohlman</t>
  </si>
  <si>
    <t>Statewide ROSC Region 4 TA</t>
  </si>
  <si>
    <t>Kaitlin Rund</t>
  </si>
  <si>
    <t>Douglas County Sheriff's Department, Jail Administrator</t>
  </si>
  <si>
    <t>Kandis Mills</t>
  </si>
  <si>
    <t>Hour House ROSC Recvoery Navigator</t>
  </si>
  <si>
    <t>Hour House CORS Recvoery Navigator</t>
  </si>
  <si>
    <t>Kristin Davis</t>
  </si>
  <si>
    <t>Family Guidance Center, Region 4 Substance Use Prevention Integration Coordinator</t>
  </si>
  <si>
    <t>Leanna Morgan</t>
  </si>
  <si>
    <t>Hour House, BASE Coordinator</t>
  </si>
  <si>
    <t>Linda Scribner</t>
  </si>
  <si>
    <t>Be BRAVE Founder, PJ'S Place</t>
  </si>
  <si>
    <t>Lisa Edwards</t>
  </si>
  <si>
    <t>Douglas County Coroner</t>
  </si>
  <si>
    <t>Matthew Hales</t>
  </si>
  <si>
    <t>Newman Regional Library, Librarian/Douglas County Area Coalition</t>
  </si>
  <si>
    <t>Michelle Hibbard</t>
  </si>
  <si>
    <t>Rosecrance Community Relations Coordinator</t>
  </si>
  <si>
    <t>Nathan Chaplin</t>
  </si>
  <si>
    <t>Douglas County Sheriff</t>
  </si>
  <si>
    <t>Nick Spidle</t>
  </si>
  <si>
    <t>Hour House BASE Program</t>
  </si>
  <si>
    <t>Nina Pankau</t>
  </si>
  <si>
    <t>PLE : Family</t>
  </si>
  <si>
    <t>Rob Wentz</t>
  </si>
  <si>
    <t>PLE: Friend, Veteran</t>
  </si>
  <si>
    <t>Shawna Storm</t>
  </si>
  <si>
    <t>SIHF, MAR Prescriber</t>
  </si>
  <si>
    <t>Summer Phillips</t>
  </si>
  <si>
    <t xml:space="preserve">Douglas County Health Dept., Health Educator/Outreach Coordinator </t>
  </si>
  <si>
    <t>Tia Schum</t>
  </si>
  <si>
    <t>Piatt County ROSC Coordinator</t>
  </si>
  <si>
    <t>Villa Grove Police Dept./Officer Mingo &amp; Beth</t>
  </si>
  <si>
    <t xml:space="preserve">Local Police </t>
  </si>
  <si>
    <t>Scott DeWesse</t>
  </si>
  <si>
    <t>The Pavilion</t>
  </si>
  <si>
    <t>Heather Meyers</t>
  </si>
  <si>
    <t>Outreach Coordinator Salvation Army</t>
  </si>
  <si>
    <t>Malia Fonner</t>
  </si>
  <si>
    <t>Katie Dorsett</t>
  </si>
  <si>
    <t>Helps make referrals to STYLE and ROSC events</t>
  </si>
  <si>
    <t>Transitional Housing</t>
  </si>
  <si>
    <t>STYLE</t>
  </si>
  <si>
    <t>Partner for Business Attire/Work Wardrobe</t>
  </si>
  <si>
    <t>Douglas County ROSC</t>
  </si>
  <si>
    <t>Hour House</t>
  </si>
  <si>
    <t>Douglas County</t>
  </si>
  <si>
    <t>635 Division Street Charleston, IL 61920</t>
  </si>
  <si>
    <t>Lyndsey Reedy</t>
  </si>
  <si>
    <t>217-549-7632</t>
  </si>
  <si>
    <t>lyndseyr@hourhouserecovery.org</t>
  </si>
  <si>
    <t>jennah@hourhouserecovery.org</t>
  </si>
  <si>
    <t>Megan Janes</t>
  </si>
  <si>
    <t>Marcia Ramsey</t>
  </si>
  <si>
    <t>FY26</t>
  </si>
  <si>
    <t xml:space="preserve">Dial a Ride 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</si>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</sst>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C7" sqref="C7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198</v>
      </c>
    </row>
    <row r="2" spans="1:2" ht="33" customHeight="1" x14ac:dyDescent="0.25">
      <c r="A2" s="2" t="s">
        <v>2</v>
      </c>
      <c r="B2" s="14" t="s">
        <v>199</v>
      </c>
    </row>
    <row r="3" spans="1:2" ht="33" customHeight="1" x14ac:dyDescent="0.25">
      <c r="A3" s="5" t="s">
        <v>3</v>
      </c>
      <c r="B3" s="13" t="s">
        <v>201</v>
      </c>
    </row>
    <row r="4" spans="1:2" ht="33" customHeight="1" x14ac:dyDescent="0.25">
      <c r="A4" s="2" t="s">
        <v>13</v>
      </c>
      <c r="B4" s="14" t="s">
        <v>202</v>
      </c>
    </row>
    <row r="5" spans="1:2" ht="33" customHeight="1" x14ac:dyDescent="0.25">
      <c r="A5" s="5" t="s">
        <v>14</v>
      </c>
      <c r="B5" s="13" t="s">
        <v>203</v>
      </c>
    </row>
    <row r="6" spans="1:2" ht="33" customHeight="1" x14ac:dyDescent="0.25">
      <c r="A6" s="2" t="s">
        <v>15</v>
      </c>
      <c r="B6" s="14" t="s">
        <v>204</v>
      </c>
    </row>
    <row r="7" spans="1:2" ht="33" customHeight="1" x14ac:dyDescent="0.25">
      <c r="A7" s="5" t="s">
        <v>12</v>
      </c>
      <c r="B7" s="13" t="s">
        <v>143</v>
      </c>
    </row>
    <row r="8" spans="1:2" ht="33" customHeight="1" x14ac:dyDescent="0.25">
      <c r="A8" s="3" t="s">
        <v>11</v>
      </c>
      <c r="B8" s="14" t="s">
        <v>205</v>
      </c>
    </row>
    <row r="9" spans="1:2" ht="33" customHeight="1" x14ac:dyDescent="0.25">
      <c r="A9" s="5" t="s">
        <v>4</v>
      </c>
      <c r="B9" s="13" t="s">
        <v>200</v>
      </c>
    </row>
    <row r="10" spans="1:2" ht="33" customHeight="1" x14ac:dyDescent="0.25">
      <c r="A10" s="2" t="s">
        <v>5</v>
      </c>
      <c r="B10" s="14">
        <v>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34" zoomScale="82" zoomScaleNormal="82" workbookViewId="0">
      <selection activeCell="E1" sqref="E1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 t="s">
        <v>103</v>
      </c>
      <c r="C2" s="24" t="s">
        <v>53</v>
      </c>
      <c r="D2" s="16" t="s">
        <v>104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 t="shared" ref="Q2:Q65" si="0">SUM(E2:P2)</f>
        <v>0</v>
      </c>
      <c r="R2" s="25" t="s">
        <v>106</v>
      </c>
    </row>
    <row r="3" spans="1:18" ht="63.75" thickBot="1" x14ac:dyDescent="0.3">
      <c r="A3" s="16" t="s">
        <v>105</v>
      </c>
      <c r="B3" s="18" t="s">
        <v>108</v>
      </c>
      <c r="C3" s="24" t="s">
        <v>37</v>
      </c>
      <c r="D3" s="16" t="s">
        <v>107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 t="shared" si="0"/>
        <v>0</v>
      </c>
      <c r="R3" s="25" t="s">
        <v>109</v>
      </c>
    </row>
    <row r="4" spans="1:18" ht="32.25" thickBot="1" x14ac:dyDescent="0.3">
      <c r="A4" s="16" t="s">
        <v>110</v>
      </c>
      <c r="B4" s="18" t="s">
        <v>111</v>
      </c>
      <c r="C4" s="24" t="s">
        <v>84</v>
      </c>
      <c r="D4" s="16" t="s">
        <v>113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si="0"/>
        <v>1</v>
      </c>
      <c r="R4" s="25" t="s">
        <v>112</v>
      </c>
    </row>
    <row r="5" spans="1:18" ht="48" thickBot="1" x14ac:dyDescent="0.3">
      <c r="A5" s="16" t="s">
        <v>114</v>
      </c>
      <c r="B5" s="18" t="s">
        <v>115</v>
      </c>
      <c r="C5" s="24" t="s">
        <v>81</v>
      </c>
      <c r="D5" s="16" t="s">
        <v>116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63.75" thickBot="1" x14ac:dyDescent="0.3">
      <c r="A6" s="16" t="s">
        <v>117</v>
      </c>
      <c r="B6" s="18">
        <v>44838</v>
      </c>
      <c r="C6" s="24" t="s">
        <v>50</v>
      </c>
      <c r="D6" s="16" t="s">
        <v>118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119</v>
      </c>
      <c r="B7" s="18" t="s">
        <v>108</v>
      </c>
      <c r="C7" s="24" t="s">
        <v>46</v>
      </c>
      <c r="D7" s="16" t="s">
        <v>120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0</v>
      </c>
      <c r="R7" s="25"/>
    </row>
    <row r="8" spans="1:18" ht="32.25" thickBot="1" x14ac:dyDescent="0.3">
      <c r="A8" s="16" t="s">
        <v>121</v>
      </c>
      <c r="B8" s="18" t="s">
        <v>108</v>
      </c>
      <c r="C8" s="24" t="s">
        <v>19</v>
      </c>
      <c r="D8" s="16" t="s">
        <v>122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123</v>
      </c>
      <c r="B9" s="18" t="s">
        <v>115</v>
      </c>
      <c r="C9" s="24" t="s">
        <v>80</v>
      </c>
      <c r="D9" s="16" t="s">
        <v>124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48" thickBot="1" x14ac:dyDescent="0.3">
      <c r="A10" s="16" t="s">
        <v>125</v>
      </c>
      <c r="B10" s="18" t="s">
        <v>115</v>
      </c>
      <c r="C10" s="24" t="s">
        <v>20</v>
      </c>
      <c r="D10" s="16" t="s">
        <v>126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 t="s">
        <v>127</v>
      </c>
    </row>
    <row r="11" spans="1:18" ht="16.5" thickBot="1" x14ac:dyDescent="0.3">
      <c r="A11" s="16" t="s">
        <v>131</v>
      </c>
      <c r="B11" s="18" t="s">
        <v>108</v>
      </c>
      <c r="C11" s="24" t="s">
        <v>74</v>
      </c>
      <c r="D11" s="16" t="s">
        <v>132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 t="s">
        <v>196</v>
      </c>
    </row>
    <row r="12" spans="1:18" ht="16.5" thickBot="1" x14ac:dyDescent="0.3">
      <c r="A12" s="16" t="s">
        <v>135</v>
      </c>
      <c r="B12" s="18" t="s">
        <v>108</v>
      </c>
      <c r="C12" s="24" t="s">
        <v>77</v>
      </c>
      <c r="D12" s="16" t="s">
        <v>132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63.75" thickBot="1" x14ac:dyDescent="0.3">
      <c r="A13" s="16" t="s">
        <v>128</v>
      </c>
      <c r="B13" s="18" t="s">
        <v>115</v>
      </c>
      <c r="C13" s="24" t="s">
        <v>74</v>
      </c>
      <c r="D13" s="16" t="s">
        <v>129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32.25" thickBot="1" x14ac:dyDescent="0.3">
      <c r="A14" s="16" t="s">
        <v>133</v>
      </c>
      <c r="B14" s="18" t="s">
        <v>108</v>
      </c>
      <c r="C14" s="24" t="s">
        <v>80</v>
      </c>
      <c r="D14" s="16" t="s">
        <v>134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6.5" thickBot="1" x14ac:dyDescent="0.3">
      <c r="A15" s="16" t="s">
        <v>130</v>
      </c>
      <c r="B15" s="18" t="s">
        <v>115</v>
      </c>
      <c r="C15" s="24" t="s">
        <v>78</v>
      </c>
      <c r="D15" s="16" t="s">
        <v>136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32.25" thickBot="1" x14ac:dyDescent="0.3">
      <c r="A16" s="16" t="s">
        <v>138</v>
      </c>
      <c r="B16" s="18" t="s">
        <v>108</v>
      </c>
      <c r="C16" s="24" t="s">
        <v>81</v>
      </c>
      <c r="D16" s="16" t="s">
        <v>139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48" thickBot="1" x14ac:dyDescent="0.3">
      <c r="A17" s="16" t="s">
        <v>190</v>
      </c>
      <c r="B17" s="18" t="s">
        <v>108</v>
      </c>
      <c r="C17" s="24" t="s">
        <v>71</v>
      </c>
      <c r="D17" s="16" t="s">
        <v>191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2.25" thickBot="1" x14ac:dyDescent="0.3">
      <c r="A18" s="16" t="s">
        <v>137</v>
      </c>
      <c r="B18" s="18">
        <v>44881</v>
      </c>
      <c r="C18" s="24" t="s">
        <v>46</v>
      </c>
      <c r="D18" s="16" t="s">
        <v>120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32.25" thickBot="1" x14ac:dyDescent="0.3">
      <c r="A19" s="16" t="s">
        <v>140</v>
      </c>
      <c r="B19" s="18" t="s">
        <v>108</v>
      </c>
      <c r="C19" s="24" t="s">
        <v>81</v>
      </c>
      <c r="D19" s="16" t="s">
        <v>141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32.25" thickBot="1" x14ac:dyDescent="0.3">
      <c r="A20" s="16" t="s">
        <v>143</v>
      </c>
      <c r="B20" s="18" t="s">
        <v>115</v>
      </c>
      <c r="C20" s="24" t="s">
        <v>20</v>
      </c>
      <c r="D20" s="16" t="s">
        <v>144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48" thickBot="1" x14ac:dyDescent="0.3">
      <c r="A21" s="16" t="s">
        <v>142</v>
      </c>
      <c r="B21" s="18">
        <v>45084</v>
      </c>
      <c r="C21" s="24" t="s">
        <v>72</v>
      </c>
      <c r="D21" s="16" t="s">
        <v>145</v>
      </c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 t="s">
        <v>197</v>
      </c>
    </row>
    <row r="22" spans="1:18" ht="32.25" thickBot="1" x14ac:dyDescent="0.3">
      <c r="A22" s="16" t="s">
        <v>146</v>
      </c>
      <c r="B22" s="18" t="s">
        <v>108</v>
      </c>
      <c r="C22" s="24" t="s">
        <v>21</v>
      </c>
      <c r="D22" s="16" t="s">
        <v>147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32.25" thickBot="1" x14ac:dyDescent="0.3">
      <c r="A23" s="16" t="s">
        <v>148</v>
      </c>
      <c r="B23" s="18" t="s">
        <v>115</v>
      </c>
      <c r="C23" s="24" t="s">
        <v>37</v>
      </c>
      <c r="D23" s="16" t="s">
        <v>149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1</v>
      </c>
      <c r="R23" s="25"/>
    </row>
    <row r="24" spans="1:18" ht="32.25" thickBot="1" x14ac:dyDescent="0.3">
      <c r="A24" s="16" t="s">
        <v>150</v>
      </c>
      <c r="B24" s="18">
        <v>44932</v>
      </c>
      <c r="C24" s="24" t="s">
        <v>28</v>
      </c>
      <c r="D24" s="16" t="s">
        <v>151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32.25" thickBot="1" x14ac:dyDescent="0.3">
      <c r="A25" s="16" t="s">
        <v>152</v>
      </c>
      <c r="B25" s="18" t="s">
        <v>108</v>
      </c>
      <c r="C25" s="24" t="s">
        <v>20</v>
      </c>
      <c r="D25" s="16" t="s">
        <v>159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32.25" thickBot="1" x14ac:dyDescent="0.3">
      <c r="A26" s="16" t="s">
        <v>153</v>
      </c>
      <c r="B26" s="18">
        <v>44743</v>
      </c>
      <c r="C26" s="24" t="s">
        <v>20</v>
      </c>
      <c r="D26" s="16" t="s">
        <v>154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48" thickBot="1" x14ac:dyDescent="0.3">
      <c r="A27" s="16" t="s">
        <v>155</v>
      </c>
      <c r="B27" s="18">
        <v>44922</v>
      </c>
      <c r="C27" s="24" t="s">
        <v>38</v>
      </c>
      <c r="D27" s="16" t="s">
        <v>156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32.25" thickBot="1" x14ac:dyDescent="0.3">
      <c r="A28" s="16" t="s">
        <v>157</v>
      </c>
      <c r="B28" s="18">
        <v>45350</v>
      </c>
      <c r="C28" s="24" t="s">
        <v>20</v>
      </c>
      <c r="D28" s="16" t="s">
        <v>158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32.25" thickBot="1" x14ac:dyDescent="0.3">
      <c r="A29" s="16" t="s">
        <v>193</v>
      </c>
      <c r="B29" s="18" t="s">
        <v>108</v>
      </c>
      <c r="C29" s="24" t="s">
        <v>46</v>
      </c>
      <c r="D29" s="16" t="s">
        <v>120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 t="s">
        <v>194</v>
      </c>
    </row>
    <row r="30" spans="1:18" ht="63.75" thickBot="1" x14ac:dyDescent="0.3">
      <c r="A30" s="16" t="s">
        <v>160</v>
      </c>
      <c r="B30" s="18">
        <v>44743</v>
      </c>
      <c r="C30" s="24" t="s">
        <v>53</v>
      </c>
      <c r="D30" s="16" t="s">
        <v>161</v>
      </c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32.25" thickBot="1" x14ac:dyDescent="0.3">
      <c r="A31" s="16" t="s">
        <v>162</v>
      </c>
      <c r="B31" s="18">
        <v>44753</v>
      </c>
      <c r="C31" s="24" t="s">
        <v>53</v>
      </c>
      <c r="D31" s="16" t="s">
        <v>163</v>
      </c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2.25" thickBot="1" x14ac:dyDescent="0.3">
      <c r="A32" s="16" t="s">
        <v>164</v>
      </c>
      <c r="B32" s="18">
        <v>44743</v>
      </c>
      <c r="C32" s="24" t="s">
        <v>76</v>
      </c>
      <c r="D32" s="16" t="s">
        <v>165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 t="s">
        <v>195</v>
      </c>
    </row>
    <row r="33" spans="1:18" ht="32.25" thickBot="1" x14ac:dyDescent="0.3">
      <c r="A33" s="16" t="s">
        <v>166</v>
      </c>
      <c r="B33" s="18">
        <v>45224</v>
      </c>
      <c r="C33" s="24" t="s">
        <v>29</v>
      </c>
      <c r="D33" s="16" t="s">
        <v>167</v>
      </c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16.5" thickBot="1" x14ac:dyDescent="0.3">
      <c r="A34" s="16" t="s">
        <v>192</v>
      </c>
      <c r="B34" s="18"/>
      <c r="C34" s="24" t="s">
        <v>79</v>
      </c>
      <c r="D34" s="16" t="s">
        <v>132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 t="s">
        <v>195</v>
      </c>
    </row>
    <row r="35" spans="1:18" ht="32.25" thickBot="1" x14ac:dyDescent="0.3">
      <c r="A35" s="16" t="s">
        <v>207</v>
      </c>
      <c r="B35" s="18" t="s">
        <v>208</v>
      </c>
      <c r="C35" s="24" t="s">
        <v>81</v>
      </c>
      <c r="D35" s="16" t="s">
        <v>209</v>
      </c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1</v>
      </c>
      <c r="R35" s="25" t="s">
        <v>210</v>
      </c>
    </row>
    <row r="36" spans="1:18" ht="63.75" thickBot="1" x14ac:dyDescent="0.3">
      <c r="A36" s="16" t="s">
        <v>168</v>
      </c>
      <c r="B36" s="18">
        <v>44652</v>
      </c>
      <c r="C36" s="24" t="s">
        <v>64</v>
      </c>
      <c r="D36" s="16" t="s">
        <v>169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32.25" thickBot="1" x14ac:dyDescent="0.3">
      <c r="A37" s="16" t="s">
        <v>206</v>
      </c>
      <c r="B37" s="18" t="s">
        <v>108</v>
      </c>
      <c r="C37" s="24" t="s">
        <v>53</v>
      </c>
      <c r="D37" s="16" t="s">
        <v>175</v>
      </c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1</v>
      </c>
      <c r="R37" s="25"/>
    </row>
    <row r="38" spans="1:18" ht="32.25" thickBot="1" x14ac:dyDescent="0.3">
      <c r="A38" s="16" t="s">
        <v>170</v>
      </c>
      <c r="B38" s="18" t="s">
        <v>115</v>
      </c>
      <c r="C38" s="24" t="s">
        <v>31</v>
      </c>
      <c r="D38" s="16" t="s">
        <v>171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32.25" thickBot="1" x14ac:dyDescent="0.3">
      <c r="A39" s="16" t="s">
        <v>172</v>
      </c>
      <c r="B39" s="18">
        <v>44922</v>
      </c>
      <c r="C39" s="24" t="s">
        <v>38</v>
      </c>
      <c r="D39" s="16" t="s">
        <v>173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32.25" thickBot="1" x14ac:dyDescent="0.3">
      <c r="A40" s="16" t="s">
        <v>174</v>
      </c>
      <c r="B40" s="18" t="s">
        <v>108</v>
      </c>
      <c r="C40" s="24" t="s">
        <v>53</v>
      </c>
      <c r="D40" s="16" t="s">
        <v>175</v>
      </c>
      <c r="E40" s="15">
        <v>1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1</v>
      </c>
      <c r="R40" s="25"/>
    </row>
    <row r="41" spans="1:18" ht="16.5" thickBot="1" x14ac:dyDescent="0.3">
      <c r="A41" s="16" t="s">
        <v>176</v>
      </c>
      <c r="B41" s="18" t="s">
        <v>115</v>
      </c>
      <c r="C41" s="24" t="s">
        <v>76</v>
      </c>
      <c r="D41" s="16" t="s">
        <v>177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 t="s">
        <v>195</v>
      </c>
    </row>
    <row r="42" spans="1:18" ht="16.5" thickBot="1" x14ac:dyDescent="0.3">
      <c r="A42" s="16" t="s">
        <v>178</v>
      </c>
      <c r="B42" s="18" t="s">
        <v>108</v>
      </c>
      <c r="C42" s="24" t="s">
        <v>76</v>
      </c>
      <c r="D42" s="16" t="s">
        <v>179</v>
      </c>
      <c r="E42" s="15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1</v>
      </c>
      <c r="R42" s="25" t="s">
        <v>196</v>
      </c>
    </row>
    <row r="43" spans="1:18" ht="32.25" thickBot="1" x14ac:dyDescent="0.3">
      <c r="A43" s="16" t="s">
        <v>188</v>
      </c>
      <c r="B43" s="18" t="s">
        <v>108</v>
      </c>
      <c r="C43" s="24" t="s">
        <v>32</v>
      </c>
      <c r="D43" s="16" t="s">
        <v>189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32.25" thickBot="1" x14ac:dyDescent="0.3">
      <c r="A44" s="16" t="s">
        <v>180</v>
      </c>
      <c r="B44" s="18" t="s">
        <v>115</v>
      </c>
      <c r="C44" s="24" t="s">
        <v>34</v>
      </c>
      <c r="D44" s="16" t="s">
        <v>181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63.75" thickBot="1" x14ac:dyDescent="0.3">
      <c r="A45" s="16" t="s">
        <v>182</v>
      </c>
      <c r="B45" s="18">
        <v>43556</v>
      </c>
      <c r="C45" s="24" t="s">
        <v>35</v>
      </c>
      <c r="D45" s="16" t="s">
        <v>183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32.25" thickBot="1" x14ac:dyDescent="0.3">
      <c r="A46" s="16" t="s">
        <v>184</v>
      </c>
      <c r="B46" s="18">
        <v>45086</v>
      </c>
      <c r="C46" s="24" t="s">
        <v>59</v>
      </c>
      <c r="D46" s="16" t="s">
        <v>185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32.25" thickBot="1" x14ac:dyDescent="0.3">
      <c r="A47" s="16" t="s">
        <v>186</v>
      </c>
      <c r="B47" s="18">
        <v>43556</v>
      </c>
      <c r="C47" s="24" t="s">
        <v>37</v>
      </c>
      <c r="D47" s="16" t="s">
        <v>187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ref="Q66:Q129" si="1">SUM(E66:P66)</f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1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si="1"/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ref="Q130:Q193" si="2">SUM(E130:P130)</f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2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si="2"/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ref="Q194:Q257" si="3">SUM(E194:P194)</f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3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si="3"/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RP9bwL1kR7xZmDIhZNNgugHsjUWQGoi2wI7F9E/XlaaFmnDcfMsIpVQfGSIhKpVPHtya1/E2jgLCTZ4sMJ1igQ==" saltValue="LBE6drXS8ZPA+C1JScmdUw==" spinCount="100000" sheet="1" objects="1" scenarios="1"/>
  <sortState ref="A2:R251">
    <sortCondition ref="A1:A251"/>
  </sortState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1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1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1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1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1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1</v>
      </c>
    </row>
    <row r="20" spans="1:11" x14ac:dyDescent="0.25">
      <c r="J20" s="12" t="s">
        <v>35</v>
      </c>
      <c r="K20">
        <f>COUNTIF('2. ROSC Active'!C2:C251,J20)</f>
        <v>1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1</v>
      </c>
    </row>
    <row r="23" spans="1:11" x14ac:dyDescent="0.25">
      <c r="J23" s="12" t="s">
        <v>59</v>
      </c>
      <c r="K23">
        <f>COUNTIF('2. ROSC Active'!C2:C251,J23)</f>
        <v>1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3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2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3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3</v>
      </c>
    </row>
    <row r="36" spans="10:11" x14ac:dyDescent="0.25">
      <c r="J36" s="12" t="s">
        <v>74</v>
      </c>
      <c r="K36">
        <f>COUNTIF('2. ROSC Active'!C2:C251,J36)</f>
        <v>2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1</v>
      </c>
    </row>
    <row r="39" spans="10:11" x14ac:dyDescent="0.25">
      <c r="J39" s="12" t="s">
        <v>20</v>
      </c>
      <c r="K39">
        <f>COUNTIF('2. ROSC Active'!C2:C251,J39)</f>
        <v>5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1</v>
      </c>
    </row>
    <row r="42" spans="10:11" x14ac:dyDescent="0.25">
      <c r="J42" s="12" t="s">
        <v>84</v>
      </c>
      <c r="K42">
        <f>COUNTIF('2. ROSC Active'!C2:C251,J42)</f>
        <v>1</v>
      </c>
    </row>
    <row r="43" spans="10:11" x14ac:dyDescent="0.25">
      <c r="J43" s="12" t="s">
        <v>81</v>
      </c>
      <c r="K43">
        <f>COUNTIF('2. ROSC Active'!C2:C251,J43)</f>
        <v>4</v>
      </c>
    </row>
    <row r="44" spans="10:11" x14ac:dyDescent="0.25">
      <c r="J44" s="12" t="s">
        <v>71</v>
      </c>
      <c r="K44">
        <f>COUNTIF('2. ROSC Active'!C2:C251,J44)</f>
        <v>1</v>
      </c>
    </row>
    <row r="45" spans="10:11" x14ac:dyDescent="0.25">
      <c r="J45" s="12" t="s">
        <v>80</v>
      </c>
      <c r="K45">
        <f>COUNTIF('2. ROSC Active'!C2:C251,J45)</f>
        <v>2</v>
      </c>
    </row>
    <row r="46" spans="10:11" x14ac:dyDescent="0.25">
      <c r="J46" s="12" t="s">
        <v>58</v>
      </c>
      <c r="K46">
        <f>COUNTIF('2. ROSC Active'!C2:C251,J46)</f>
        <v>0</v>
      </c>
    </row>
    <row r="47" spans="10:11" x14ac:dyDescent="0.25">
      <c r="J47" s="12" t="s">
        <v>32</v>
      </c>
      <c r="K47">
        <f>COUNTIF('2. ROSC Active'!C2:C251,J47)</f>
        <v>1</v>
      </c>
    </row>
    <row r="48" spans="10:11" x14ac:dyDescent="0.25">
      <c r="J48" s="12" t="s">
        <v>31</v>
      </c>
      <c r="K48">
        <f>COUNTIF('2. ROSC Active'!C2:C251,J48)</f>
        <v>1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5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46</v>
      </c>
    </row>
    <row r="56" spans="10:11" x14ac:dyDescent="0.25">
      <c r="J56" s="12" t="s">
        <v>87</v>
      </c>
      <c r="K56">
        <f>COUNTIF(K2:K53, "&gt;0")</f>
        <v>26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DFD623-99AA-45D8-B817-1B362966D7BA}"/>
</file>

<file path=customXml/itemProps2.xml><?xml version="1.0" encoding="utf-8"?>
<ds:datastoreItem xmlns:ds="http://schemas.openxmlformats.org/officeDocument/2006/customXml" ds:itemID="{86E4AB6C-D8AE-4332-A4EA-E6411A6ABF7F}"/>
</file>

<file path=customXml/itemProps3.xml><?xml version="1.0" encoding="utf-8"?>
<ds:datastoreItem xmlns:ds="http://schemas.openxmlformats.org/officeDocument/2006/customXml" ds:itemID="{451CDD1D-A267-4E85-A0A1-11ECB8947F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Lyndsey Reedy</cp:lastModifiedBy>
  <cp:lastPrinted>2022-06-10T23:39:20Z</cp:lastPrinted>
  <dcterms:created xsi:type="dcterms:W3CDTF">2022-05-19T17:55:56Z</dcterms:created>
  <dcterms:modified xsi:type="dcterms:W3CDTF">2025-07-25T20:46:31Z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