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5 Community Health\ROSC\"/>
    </mc:Choice>
  </mc:AlternateContent>
  <xr:revisionPtr revIDLastSave="0" documentId="8_{16A46B20-A04A-4213-84DA-86CEC72DDB8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3" l="1"/>
  <c r="A76" i="3"/>
  <c r="B75" i="3"/>
  <c r="A75" i="3"/>
  <c r="D74" i="3"/>
  <c r="B74" i="3"/>
  <c r="A74" i="3"/>
  <c r="D73" i="3"/>
  <c r="B73" i="3"/>
  <c r="A73" i="3"/>
  <c r="D72" i="3"/>
  <c r="B72" i="3"/>
  <c r="A72" i="3"/>
  <c r="B71" i="3"/>
  <c r="A71" i="3"/>
  <c r="D70" i="3"/>
  <c r="C70" i="3"/>
  <c r="B70" i="3"/>
  <c r="A70" i="3"/>
  <c r="D69" i="3" l="1"/>
  <c r="B69" i="3"/>
  <c r="A69" i="3"/>
  <c r="D68" i="3"/>
  <c r="B68" i="3"/>
  <c r="A68" i="3"/>
  <c r="D67" i="3"/>
  <c r="B67" i="3"/>
  <c r="A67" i="3"/>
  <c r="B66" i="3"/>
  <c r="A66" i="3"/>
  <c r="D65" i="3"/>
  <c r="B65" i="3"/>
  <c r="A65" i="3"/>
  <c r="D64" i="3"/>
  <c r="B64" i="3"/>
  <c r="A64" i="3"/>
  <c r="D63" i="3"/>
  <c r="B63" i="3"/>
  <c r="A63" i="3"/>
  <c r="D62" i="3"/>
  <c r="B62" i="3"/>
  <c r="A62" i="3"/>
  <c r="D61" i="3"/>
  <c r="B61" i="3"/>
  <c r="A61" i="3"/>
  <c r="D60" i="3"/>
  <c r="B60" i="3"/>
  <c r="A60" i="3"/>
  <c r="D59" i="3"/>
  <c r="B59" i="3"/>
  <c r="A59" i="3"/>
  <c r="D58" i="3"/>
  <c r="B58" i="3"/>
  <c r="A58" i="3"/>
  <c r="D57" i="3"/>
  <c r="B57" i="3"/>
  <c r="A57" i="3"/>
  <c r="D56" i="3"/>
  <c r="B56" i="3"/>
  <c r="A56" i="3"/>
  <c r="D55" i="3"/>
  <c r="B55" i="3"/>
  <c r="A55" i="3"/>
  <c r="A54" i="3"/>
  <c r="D53" i="3"/>
  <c r="B53" i="3"/>
  <c r="A53" i="3"/>
  <c r="D52" i="3"/>
  <c r="B52" i="3"/>
  <c r="A52" i="3"/>
  <c r="D51" i="3"/>
  <c r="B51" i="3"/>
  <c r="A51" i="3"/>
  <c r="D50" i="3"/>
  <c r="B50" i="3"/>
  <c r="A50" i="3"/>
  <c r="D49" i="3"/>
  <c r="B49" i="3"/>
  <c r="A49" i="3"/>
  <c r="D48" i="3"/>
  <c r="B48" i="3"/>
  <c r="A48" i="3"/>
  <c r="D47" i="3"/>
  <c r="B47" i="3"/>
  <c r="A47" i="3"/>
  <c r="D46" i="3"/>
  <c r="B46" i="3"/>
  <c r="A46" i="3"/>
  <c r="D45" i="3"/>
  <c r="B45" i="3"/>
  <c r="A45" i="3"/>
  <c r="D44" i="3"/>
  <c r="B44" i="3"/>
  <c r="A44" i="3"/>
  <c r="D43" i="3"/>
  <c r="B43" i="3"/>
  <c r="A43" i="3"/>
  <c r="D42" i="3"/>
  <c r="B42" i="3"/>
  <c r="A42" i="3"/>
  <c r="D41" i="3"/>
  <c r="B41" i="3"/>
  <c r="A41" i="3"/>
  <c r="D40" i="3"/>
  <c r="B40" i="3"/>
  <c r="A40" i="3"/>
  <c r="D39" i="3"/>
  <c r="B39" i="3"/>
  <c r="A39" i="3"/>
  <c r="D38" i="3"/>
  <c r="B38" i="3"/>
  <c r="A38" i="3"/>
  <c r="D37" i="3"/>
  <c r="B37" i="3"/>
  <c r="A37" i="3"/>
  <c r="D36" i="3"/>
  <c r="B36" i="3"/>
  <c r="R35" i="3"/>
  <c r="D35" i="3"/>
  <c r="B35" i="3"/>
  <c r="A35" i="3"/>
  <c r="D34" i="3"/>
  <c r="B34" i="3"/>
  <c r="A34" i="3"/>
  <c r="D33" i="3"/>
  <c r="B33" i="3"/>
  <c r="A33" i="3"/>
  <c r="R32" i="3"/>
  <c r="D32" i="3"/>
  <c r="B32" i="3"/>
  <c r="A32" i="3"/>
  <c r="D31" i="3"/>
  <c r="B31" i="3"/>
  <c r="A31" i="3"/>
  <c r="D30" i="3"/>
  <c r="B30" i="3"/>
  <c r="A30" i="3"/>
  <c r="D29" i="3"/>
  <c r="B29" i="3"/>
  <c r="A29" i="3"/>
  <c r="D28" i="3"/>
  <c r="B28" i="3"/>
  <c r="A28" i="3"/>
  <c r="D27" i="3"/>
  <c r="B27" i="3"/>
  <c r="A27" i="3"/>
  <c r="D26" i="3"/>
  <c r="B26" i="3"/>
  <c r="A26" i="3"/>
  <c r="R25" i="3"/>
  <c r="D25" i="3"/>
  <c r="B25" i="3"/>
  <c r="A25" i="3"/>
  <c r="D24" i="3"/>
  <c r="B24" i="3"/>
  <c r="A24" i="3"/>
  <c r="R23" i="3"/>
  <c r="R22" i="3"/>
  <c r="D23" i="3"/>
  <c r="B23" i="3"/>
  <c r="A23" i="3"/>
  <c r="D22" i="3"/>
  <c r="B22" i="3"/>
  <c r="A22" i="3"/>
  <c r="R21" i="3"/>
  <c r="D21" i="3"/>
  <c r="B21" i="3"/>
  <c r="A21" i="3"/>
  <c r="R20" i="3"/>
  <c r="B20" i="3"/>
  <c r="A20" i="3"/>
  <c r="R19" i="3"/>
  <c r="B19" i="3"/>
  <c r="A19" i="3"/>
  <c r="D18" i="3"/>
  <c r="B18" i="3"/>
  <c r="A18" i="3"/>
  <c r="D17" i="3"/>
  <c r="B17" i="3"/>
  <c r="A17" i="3"/>
  <c r="R16" i="3"/>
  <c r="D16" i="3"/>
  <c r="B16" i="3"/>
  <c r="A16" i="3"/>
  <c r="D15" i="3"/>
  <c r="B15" i="3"/>
  <c r="A15" i="3"/>
  <c r="B14" i="3"/>
  <c r="D13" i="3"/>
  <c r="B13" i="3"/>
  <c r="A13" i="3"/>
  <c r="R12" i="3"/>
  <c r="D12" i="3"/>
  <c r="B12" i="3"/>
  <c r="A12" i="3"/>
  <c r="D11" i="3"/>
  <c r="B11" i="3"/>
  <c r="A11" i="3"/>
  <c r="R7" i="3"/>
  <c r="B10" i="3"/>
  <c r="A10" i="3"/>
  <c r="D9" i="3"/>
  <c r="B9" i="3"/>
  <c r="A9" i="3"/>
  <c r="B8" i="3"/>
  <c r="A8" i="3"/>
  <c r="D7" i="3"/>
  <c r="B7" i="3"/>
  <c r="A7" i="3"/>
  <c r="B6" i="3"/>
  <c r="A6" i="3"/>
  <c r="D5" i="3"/>
  <c r="B5" i="3"/>
  <c r="A5" i="3"/>
  <c r="R4" i="3"/>
  <c r="D4" i="3"/>
  <c r="B4" i="3"/>
  <c r="A4" i="3"/>
  <c r="B3" i="3"/>
  <c r="A3" i="3"/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<sst xmlns="http://schemas.openxmlformats.org/spreadsheetml/2006/main" count="256" uniqueCount="122">
  <si>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</si>
  <si>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</si>
  <si>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</si>
  <si>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</si>
  <si>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</si>
  <si>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</si>
  <si>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</si>
  <si>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</si>
  <si>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</si>
  <si>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</si>
  <si>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</si>
  <si>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</si>
  <si>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</si>
  <si>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</si>
  <si>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</si>
  <si>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</si>
  <si>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</si>
  <si>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</si>
  <si>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</si>
  <si>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</si>
  <si>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</si>
  <si>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</si>
  <si>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</si>
  <si>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</si>
  <si>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</si>
  <si>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</si>
  <si>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</si>
  <si>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</si>
  <si>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</si>
  <si>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</si>
  <si>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</si>
  <si>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</si>
  <si>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</si>
  <si>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</si>
  <si>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</si>
  <si>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</si>
  <si>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</si>
  <si>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</si>
  <si>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</si>
  <si>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</si>
  <si>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</si>
  <si>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</si>
  <si>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</si>
  <si>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</si>
  <si>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</si>
  <si>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</si>
  <si>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</si>
  <si>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</si>
  <si>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</si>
  <si>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</si>
  <si>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</si>
  <si>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</si>
  <si>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</si>
  <si>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</si>
  <si>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</si>
  <si>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</si>
  <si>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</si>
  <si>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</si>
  <si>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</si>
  <si>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</si>
  <si>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</si>
  <si>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</si>
  <si>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</si>
  <si>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</si>
  <si>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</si>
  <si>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</si>
  <si>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</si>
  <si>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</si>
  <si>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</si>
  <si>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</si>
  <si>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</si>
  <si>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</si>
  <si>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</si>
  <si>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</si>
  <si>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</si>
  <si>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</si>
  <si>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</si>
  <si>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</si>
  <si>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</si>
  <si>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</si>
  <si>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</si>
  <si>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</si>
  <si>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</si>
  <si>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</si>
  <si>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</si>
  <si>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</si>
  <si>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</si>
  <si>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</si>
  <si>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</si>
  <si>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</si>
  <si>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</si>
  <si>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</si>
  <si>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</si>
  <si>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</si>
  <si>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</si>
  <si>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</si>
  <si>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</si>
  <si>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</si>
  <si>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</si>
  <si>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</si>
  <si>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</si>
  <si>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</si>
  <si>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 xml:space="preserve">Molly Peters </t>
  </si>
  <si>
    <t>GCHD</t>
  </si>
  <si>
    <t>Krista Burrows</t>
  </si>
  <si>
    <t>TASC</t>
  </si>
  <si>
    <t>Rita Robertson</t>
  </si>
  <si>
    <t xml:space="preserve">Parole Officer </t>
  </si>
  <si>
    <t>PLE</t>
  </si>
  <si>
    <t>Jenna Grummel</t>
  </si>
  <si>
    <t>Victim Advocate</t>
  </si>
  <si>
    <t>Hannah Townzen</t>
  </si>
  <si>
    <t>Forensic Inerviewer</t>
  </si>
  <si>
    <t>Lindsey Kidd</t>
  </si>
  <si>
    <t>care coordinator</t>
  </si>
  <si>
    <t>Alexandria LaFaye</t>
  </si>
  <si>
    <t xml:space="preserve">New Direction Director  </t>
  </si>
  <si>
    <t xml:space="preserve">Brittany </t>
  </si>
  <si>
    <t>David Bergman</t>
  </si>
  <si>
    <t xml:space="preserve">Hobby  Horse </t>
  </si>
  <si>
    <t xml:space="preserve">Ashley Mesey </t>
  </si>
  <si>
    <t>Boyd Counsleor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</si>
</sst>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2" borderId="2" xfId="0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8" fillId="4" borderId="1" xfId="0" applyFont="1" applyFill="1" applyBorder="1" applyAlignment="1" applyProtection="1">
      <alignment wrapText="1"/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orrow\Downloads\Membership%20Roster%20Q1%20FY25%20(2).xlsx" TargetMode="External"/><Relationship Id="rId1" Type="http://schemas.openxmlformats.org/officeDocument/2006/relationships/externalLinkPath" Target="file:///C:\Users\amorrow\Downloads\Membership%20Roster%20Q1%20FY2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over Sheet"/>
      <sheetName val="2. ROSC Active"/>
      <sheetName val="3. Sector Information"/>
    </sheetNames>
    <sheetDataSet>
      <sheetData sheetId="0"/>
      <sheetData sheetId="1">
        <row r="4">
          <cell r="A4" t="str">
            <v>Beth Burrus</v>
          </cell>
          <cell r="B4" t="str">
            <v>10/22</v>
          </cell>
        </row>
        <row r="5">
          <cell r="A5" t="str">
            <v>Keppen Clanton</v>
          </cell>
          <cell r="B5" t="str">
            <v>10/22</v>
          </cell>
          <cell r="D5" t="str">
            <v>B to 5 &amp; PLE</v>
          </cell>
          <cell r="R5" t="str">
            <v>Schedule is complex we meet 1:1 and have regular communication on ROSC work/plans/objectives</v>
          </cell>
        </row>
        <row r="6">
          <cell r="A6" t="str">
            <v xml:space="preserve">Corinne Briscoe </v>
          </cell>
          <cell r="B6" t="str">
            <v>11/22</v>
          </cell>
          <cell r="D6" t="str">
            <v>Director Macoupin, Greene, Scott Probation</v>
          </cell>
        </row>
        <row r="7">
          <cell r="A7" t="str">
            <v xml:space="preserve">Bob Krempasky </v>
          </cell>
          <cell r="B7" t="str">
            <v>11/22</v>
          </cell>
        </row>
        <row r="8">
          <cell r="A8" t="str">
            <v>Judge Schmidt</v>
          </cell>
          <cell r="B8" t="str">
            <v>10/22</v>
          </cell>
          <cell r="D8" t="str">
            <v>Greene County</v>
          </cell>
          <cell r="R8" t="str">
            <v>Schedule is complex we meet 1:1 and have regular communication on ROSC work/plans/objectives</v>
          </cell>
        </row>
        <row r="9">
          <cell r="A9" t="str">
            <v>Dawn Ballard</v>
          </cell>
          <cell r="B9" t="str">
            <v>10/22</v>
          </cell>
        </row>
        <row r="10">
          <cell r="A10" t="str">
            <v>Anna Sprauge</v>
          </cell>
          <cell r="B10" t="str">
            <v>1/23</v>
          </cell>
          <cell r="D10" t="str">
            <v>Youth-Serving: Other</v>
          </cell>
        </row>
        <row r="11">
          <cell r="A11" t="str">
            <v>BreAnna Buchanan</v>
          </cell>
          <cell r="B11" t="str">
            <v>12/22</v>
          </cell>
        </row>
        <row r="12">
          <cell r="A12" t="str">
            <v>Ellissa Sexton</v>
          </cell>
          <cell r="B12" t="str">
            <v>11/22</v>
          </cell>
          <cell r="D12" t="str">
            <v>Greene County</v>
          </cell>
        </row>
        <row r="13">
          <cell r="A13" t="str">
            <v>Annie Dunphy</v>
          </cell>
          <cell r="B13" t="str">
            <v>1/23</v>
          </cell>
          <cell r="D13" t="str">
            <v>North Greene</v>
          </cell>
          <cell r="R13" t="str">
            <v>Schedule is complex we meet 1:1 and have regular communication on ROSC work/plans/objectives</v>
          </cell>
        </row>
        <row r="15">
          <cell r="A15" t="str">
            <v>Sarah Crawford</v>
          </cell>
          <cell r="B15" t="str">
            <v>1/23</v>
          </cell>
          <cell r="D15" t="str">
            <v xml:space="preserve">Substance Use Treatment Organization  Treatment: Withdrawal Management Program </v>
          </cell>
        </row>
        <row r="16">
          <cell r="B16">
            <v>44835</v>
          </cell>
        </row>
        <row r="17">
          <cell r="A17" t="str">
            <v xml:space="preserve">Angela Custer </v>
          </cell>
          <cell r="B17" t="str">
            <v>12/22</v>
          </cell>
          <cell r="D17" t="str">
            <v>Library</v>
          </cell>
        </row>
        <row r="18">
          <cell r="A18" t="str">
            <v>Meghan VanDevelde</v>
          </cell>
          <cell r="B18" t="str">
            <v>12/22</v>
          </cell>
          <cell r="D18" t="str">
            <v>Scott County Health Department</v>
          </cell>
          <cell r="R18" t="str">
            <v>Schedule is complex we meet 1:1 and have regular communication on ROSC work/plans/objectives</v>
          </cell>
        </row>
        <row r="19">
          <cell r="A19" t="str">
            <v xml:space="preserve">Kyle Robison </v>
          </cell>
          <cell r="B19" t="str">
            <v>12/22</v>
          </cell>
          <cell r="D19" t="str">
            <v>Roodhouse Police Department</v>
          </cell>
        </row>
        <row r="21">
          <cell r="A21" t="str">
            <v>Jake Sexton</v>
          </cell>
          <cell r="B21" t="str">
            <v>11/22</v>
          </cell>
          <cell r="D21" t="str">
            <v>Pre-trial Services</v>
          </cell>
        </row>
        <row r="22">
          <cell r="A22" t="str">
            <v>Bobbie Willis</v>
          </cell>
          <cell r="B22" t="str">
            <v>11/22</v>
          </cell>
          <cell r="R22" t="str">
            <v>Email distribution</v>
          </cell>
        </row>
        <row r="23">
          <cell r="A23" t="str">
            <v>Jessica Moulton</v>
          </cell>
          <cell r="B23" t="str">
            <v>10/22</v>
          </cell>
          <cell r="R23" t="str">
            <v>Schedule is complex we meet 1:1 and have regular communication on ROSC work/plans/objectives</v>
          </cell>
        </row>
        <row r="24">
          <cell r="A24" t="str">
            <v>Daniel Meneses</v>
          </cell>
          <cell r="B24" t="str">
            <v>10/22</v>
          </cell>
          <cell r="D24" t="str">
            <v>Locust St</v>
          </cell>
          <cell r="R24" t="str">
            <v>Schedule is complex we meet 1:1 as needed and have regular communication</v>
          </cell>
        </row>
        <row r="25">
          <cell r="A25" t="str">
            <v xml:space="preserve">Evan Driver </v>
          </cell>
          <cell r="B25" t="str">
            <v>1/23</v>
          </cell>
          <cell r="D25" t="str">
            <v>Pike</v>
          </cell>
        </row>
        <row r="26">
          <cell r="A26" t="str">
            <v>Erinn Hileman</v>
          </cell>
          <cell r="B26" t="str">
            <v>1/23</v>
          </cell>
          <cell r="D26" t="str">
            <v>JCH</v>
          </cell>
          <cell r="R26" t="str">
            <v>JCH Team conveys our information as she is the provider</v>
          </cell>
        </row>
        <row r="29">
          <cell r="A29" t="str">
            <v>Amanda McKinley</v>
          </cell>
          <cell r="B29" t="str">
            <v>2/23</v>
          </cell>
          <cell r="D29" t="str">
            <v>GCHD/Youth Serving Organization: Other</v>
          </cell>
        </row>
        <row r="30">
          <cell r="A30" t="str">
            <v>Chad Hoesman</v>
          </cell>
          <cell r="B30" t="str">
            <v>2/23</v>
          </cell>
          <cell r="D30" t="str">
            <v>State Regional Office</v>
          </cell>
          <cell r="R30" t="str">
            <v>Schedule is complex we meet 1:1 as needed and have regular communication</v>
          </cell>
        </row>
        <row r="31">
          <cell r="A31" t="str">
            <v>Melissa Merhoff</v>
          </cell>
          <cell r="B31" t="str">
            <v>3/23</v>
          </cell>
          <cell r="D31" t="str">
            <v>Greene County Board</v>
          </cell>
        </row>
        <row r="32">
          <cell r="A32" t="str">
            <v>Ashley Smith</v>
          </cell>
          <cell r="B32">
            <v>45474</v>
          </cell>
          <cell r="D32" t="str">
            <v>RCORP</v>
          </cell>
        </row>
        <row r="33">
          <cell r="A33" t="str">
            <v>Alexandra L</v>
          </cell>
          <cell r="B33">
            <v>45413</v>
          </cell>
          <cell r="D33" t="str">
            <v>Centerstone</v>
          </cell>
        </row>
        <row r="34">
          <cell r="A34" t="str">
            <v>Lindsey Kidd</v>
          </cell>
          <cell r="B34">
            <v>45474</v>
          </cell>
          <cell r="D34" t="str">
            <v>Centerstone</v>
          </cell>
        </row>
        <row r="35">
          <cell r="A35" t="str">
            <v>Samantha Hicks</v>
          </cell>
          <cell r="B35">
            <v>45474</v>
          </cell>
          <cell r="D35" t="str">
            <v>Hour House Recovery</v>
          </cell>
        </row>
        <row r="37">
          <cell r="A37" t="str">
            <v>Amanda Driver</v>
          </cell>
          <cell r="B37">
            <v>45474</v>
          </cell>
          <cell r="D37" t="str">
            <v>RSUPIC</v>
          </cell>
        </row>
        <row r="39">
          <cell r="A39" t="str">
            <v>Karen Lesemann</v>
          </cell>
          <cell r="B39" t="str">
            <v>5/23</v>
          </cell>
          <cell r="D39" t="str">
            <v>Copper Stills &amp; Mash - Recovery Partner</v>
          </cell>
          <cell r="R39" t="str">
            <v>Ally allows us to use space, regular touch points on schedules, events etc</v>
          </cell>
        </row>
        <row r="40">
          <cell r="A40" t="str">
            <v>Kelsey Nell</v>
          </cell>
          <cell r="B40" t="str">
            <v>5/23</v>
          </cell>
          <cell r="D40" t="str">
            <v>Branzel's Coffee &amp; Creamery - Recovery Partner</v>
          </cell>
        </row>
        <row r="41">
          <cell r="A41" t="str">
            <v>Steve Granger</v>
          </cell>
          <cell r="B41" t="str">
            <v>5/23</v>
          </cell>
          <cell r="D41" t="str">
            <v>Winchester Bowling - Recovery Partner</v>
          </cell>
        </row>
        <row r="42">
          <cell r="A42" t="str">
            <v>Colin Kuchy</v>
          </cell>
          <cell r="B42" t="str">
            <v>5/23</v>
          </cell>
          <cell r="D42" t="str">
            <v>Rural Cyclery - Recovery Partner</v>
          </cell>
          <cell r="R42" t="str">
            <v>Schedule is complex we meet 1:1 as needed and have regular communicaiton via email</v>
          </cell>
        </row>
        <row r="47">
          <cell r="B47" t="str">
            <v>8/23</v>
          </cell>
          <cell r="D47" t="str">
            <v>Jersey Co School Dist</v>
          </cell>
        </row>
        <row r="48">
          <cell r="A48" t="str">
            <v>Rich Portwood</v>
          </cell>
          <cell r="B48" t="str">
            <v>8/23</v>
          </cell>
          <cell r="D48" t="str">
            <v>911 Coordinator Jersey County</v>
          </cell>
        </row>
        <row r="49">
          <cell r="A49" t="str">
            <v>Ronald Linenfelser</v>
          </cell>
          <cell r="B49" t="str">
            <v>8/23</v>
          </cell>
          <cell r="D49" t="str">
            <v>Jersey Co School Dist</v>
          </cell>
        </row>
        <row r="50">
          <cell r="A50" t="str">
            <v>Jade Young</v>
          </cell>
          <cell r="B50" t="str">
            <v>8/23</v>
          </cell>
          <cell r="D50" t="str">
            <v>SIU Family Medicine</v>
          </cell>
        </row>
        <row r="51">
          <cell r="A51" t="str">
            <v>Jaquelynn Quinn</v>
          </cell>
          <cell r="B51" t="str">
            <v>7/23</v>
          </cell>
          <cell r="D51" t="str">
            <v>Community Hope &amp; Recovery</v>
          </cell>
        </row>
        <row r="52">
          <cell r="A52" t="str">
            <v>Holly Davis</v>
          </cell>
          <cell r="B52" t="str">
            <v>7/23</v>
          </cell>
          <cell r="D52" t="str">
            <v>Community Hope &amp; Recovery</v>
          </cell>
        </row>
        <row r="54">
          <cell r="A54" t="str">
            <v>Pastor Rob Brogdon</v>
          </cell>
          <cell r="B54" t="str">
            <v>9/23</v>
          </cell>
          <cell r="D54" t="str">
            <v xml:space="preserve">Emmanuel Baptist Church Roodhouse, IL </v>
          </cell>
        </row>
        <row r="55">
          <cell r="A55" t="str">
            <v>Amanda Held</v>
          </cell>
          <cell r="B55" t="str">
            <v>8/23</v>
          </cell>
          <cell r="D55" t="str">
            <v>BJC Healthcare</v>
          </cell>
        </row>
        <row r="58">
          <cell r="A58" t="str">
            <v>Michelle Savage</v>
          </cell>
          <cell r="B58" t="str">
            <v>9/23</v>
          </cell>
          <cell r="D58" t="str">
            <v>Locust Street-Caregiver Support</v>
          </cell>
        </row>
        <row r="60">
          <cell r="A60" t="str">
            <v>Ambrose Gonzalez</v>
          </cell>
          <cell r="B60" t="str">
            <v>10/23</v>
          </cell>
          <cell r="D60" t="str">
            <v>Bella Ease</v>
          </cell>
        </row>
        <row r="61">
          <cell r="A61" t="str">
            <v>Cassandra Delaney</v>
          </cell>
          <cell r="B61" t="str">
            <v>10/23</v>
          </cell>
          <cell r="D61" t="str">
            <v>SIU Crisis Response</v>
          </cell>
        </row>
        <row r="63">
          <cell r="A63" t="str">
            <v>Amanda Morrow</v>
          </cell>
          <cell r="B63" t="str">
            <v>10/22</v>
          </cell>
          <cell r="D63" t="str">
            <v>GSRC/GCHD</v>
          </cell>
        </row>
        <row r="72">
          <cell r="A72" t="str">
            <v>KF</v>
          </cell>
          <cell r="B72">
            <v>45278</v>
          </cell>
          <cell r="D72" t="str">
            <v>TASC</v>
          </cell>
        </row>
        <row r="73">
          <cell r="A73" t="str">
            <v>Rob McMillen</v>
          </cell>
          <cell r="B73">
            <v>45261</v>
          </cell>
          <cell r="D73" t="str">
            <v>Greene County Sheriff's Dept</v>
          </cell>
        </row>
        <row r="74">
          <cell r="A74" t="str">
            <v>Luke Cultas</v>
          </cell>
          <cell r="B74">
            <v>45261</v>
          </cell>
          <cell r="D74" t="str">
            <v>White Hall Police Dept</v>
          </cell>
        </row>
        <row r="75">
          <cell r="A75" t="str">
            <v>Emily Inman</v>
          </cell>
          <cell r="B75">
            <v>45314</v>
          </cell>
          <cell r="D75" t="str">
            <v>Koen Counseling &amp; Wellness Jerseyville</v>
          </cell>
        </row>
        <row r="78">
          <cell r="A78" t="str">
            <v>Mary Alexander</v>
          </cell>
          <cell r="B78">
            <v>45322</v>
          </cell>
          <cell r="D78" t="str">
            <v>Gateway Foundation</v>
          </cell>
        </row>
        <row r="79">
          <cell r="A79" t="str">
            <v>Naomi Trotter</v>
          </cell>
          <cell r="B79">
            <v>45307</v>
          </cell>
          <cell r="D79" t="str">
            <v>Crisis Center</v>
          </cell>
        </row>
        <row r="82">
          <cell r="A82" t="str">
            <v>Loretta Foiles</v>
          </cell>
        </row>
        <row r="83">
          <cell r="A83" t="str">
            <v>Ben Petri</v>
          </cell>
          <cell r="B83">
            <v>45324</v>
          </cell>
          <cell r="D83" t="str">
            <v>Alsey Refactories</v>
          </cell>
        </row>
        <row r="84">
          <cell r="A84" t="str">
            <v>Dirk Muffler</v>
          </cell>
          <cell r="B84">
            <v>45335</v>
          </cell>
          <cell r="D84" t="str">
            <v>ROE 40</v>
          </cell>
        </row>
        <row r="85">
          <cell r="A85" t="str">
            <v>Amber Nash</v>
          </cell>
          <cell r="B85">
            <v>45335</v>
          </cell>
          <cell r="D85" t="str">
            <v>ROE 40</v>
          </cell>
        </row>
        <row r="86">
          <cell r="A86" t="str">
            <v>Val Harris</v>
          </cell>
          <cell r="B86">
            <v>45335</v>
          </cell>
          <cell r="D86" t="str">
            <v>Lewis &amp; Clark Community College</v>
          </cell>
        </row>
        <row r="87">
          <cell r="A87" t="str">
            <v>Jeff Campbell</v>
          </cell>
          <cell r="B87">
            <v>45335</v>
          </cell>
          <cell r="D87" t="str">
            <v>Lewis &amp; Clark Community College</v>
          </cell>
        </row>
        <row r="88">
          <cell r="A88" t="str">
            <v>Jenny Flatt</v>
          </cell>
          <cell r="B88">
            <v>45342</v>
          </cell>
          <cell r="D88" t="str">
            <v>Bella Ease</v>
          </cell>
        </row>
        <row r="90">
          <cell r="A90" t="str">
            <v>Erich Von Gillern</v>
          </cell>
          <cell r="B90">
            <v>45342</v>
          </cell>
          <cell r="D90" t="str">
            <v>Family Guidance Centers (Prevention programs)</v>
          </cell>
        </row>
        <row r="92">
          <cell r="A92" t="str">
            <v>Marissa Kallal</v>
          </cell>
          <cell r="B92">
            <v>45342</v>
          </cell>
          <cell r="D92" t="str">
            <v>Bright Futures</v>
          </cell>
        </row>
        <row r="93">
          <cell r="A93" t="str">
            <v>Felicia Depoister</v>
          </cell>
          <cell r="B93">
            <v>45356</v>
          </cell>
          <cell r="D93" t="str">
            <v>Hour House Recovery</v>
          </cell>
        </row>
        <row r="94">
          <cell r="A94" t="str">
            <v>Becky Shipley</v>
          </cell>
          <cell r="B94">
            <v>45358</v>
          </cell>
          <cell r="D94" t="str">
            <v>Jersey Co Health Dept</v>
          </cell>
        </row>
        <row r="95">
          <cell r="A95" t="str">
            <v>Darion Stephens</v>
          </cell>
          <cell r="B95">
            <v>45357</v>
          </cell>
          <cell r="D95" t="str">
            <v>Preferred Family Health dba Clarity Healthcare</v>
          </cell>
        </row>
        <row r="98">
          <cell r="A98" t="str">
            <v>Misty Kirk</v>
          </cell>
          <cell r="B98">
            <v>45372</v>
          </cell>
        </row>
        <row r="100">
          <cell r="A100" t="str">
            <v>Codi Poe</v>
          </cell>
          <cell r="B100">
            <v>45444</v>
          </cell>
          <cell r="D100" t="str">
            <v>Jersey County Courts</v>
          </cell>
        </row>
        <row r="101">
          <cell r="A101" t="str">
            <v>Jill Duphy</v>
          </cell>
          <cell r="B101">
            <v>45370</v>
          </cell>
          <cell r="D101" t="str">
            <v>Lewis &amp; Clark Community College</v>
          </cell>
        </row>
        <row r="102">
          <cell r="A102" t="str">
            <v>Rebeca Vegh</v>
          </cell>
          <cell r="B102">
            <v>45370</v>
          </cell>
          <cell r="D102" t="str">
            <v>Carrollton Grade School</v>
          </cell>
        </row>
        <row r="110">
          <cell r="A110" t="str">
            <v>Kayla Frayer</v>
          </cell>
          <cell r="B110">
            <v>45628</v>
          </cell>
          <cell r="C110" t="str">
            <v>Choices-north</v>
          </cell>
          <cell r="D110" t="str">
            <v>Deflection specialist</v>
          </cell>
        </row>
        <row r="111">
          <cell r="A111" t="str">
            <v xml:space="preserve">Brenda Coultas </v>
          </cell>
          <cell r="B111">
            <v>45665</v>
          </cell>
        </row>
        <row r="112">
          <cell r="A112" t="str">
            <v>Gregory Santoni</v>
          </cell>
          <cell r="B112">
            <v>45666</v>
          </cell>
          <cell r="D112" t="str">
            <v>Deflection specialist</v>
          </cell>
        </row>
        <row r="113">
          <cell r="A113" t="str">
            <v xml:space="preserve">Toni Booth </v>
          </cell>
          <cell r="B113">
            <v>45706</v>
          </cell>
          <cell r="D113" t="str">
            <v>Bright Futures</v>
          </cell>
        </row>
        <row r="114">
          <cell r="A114" t="str">
            <v>Kendra Day</v>
          </cell>
          <cell r="B114">
            <v>45782</v>
          </cell>
          <cell r="D114" t="str">
            <v>Memorial Health</v>
          </cell>
        </row>
        <row r="115">
          <cell r="A115" t="str">
            <v>Brianna Mayabb</v>
          </cell>
          <cell r="B115">
            <v>45783</v>
          </cell>
        </row>
        <row r="116">
          <cell r="A116" t="str">
            <v>Reagan Stewart</v>
          </cell>
          <cell r="B116">
            <v>45811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1</v>
      </c>
      <c r="B1" s="13"/>
    </row>
    <row r="2" spans="1:2" ht="33" customHeight="1" x14ac:dyDescent="0.25">
      <c r="A2" s="2" t="s">
        <v>2</v>
      </c>
      <c r="B2" s="14"/>
    </row>
    <row r="3" spans="1:2" ht="33" customHeight="1" x14ac:dyDescent="0.25">
      <c r="A3" s="5" t="s">
        <v>3</v>
      </c>
      <c r="B3" s="13"/>
    </row>
    <row r="4" spans="1:2" ht="33" customHeight="1" x14ac:dyDescent="0.25">
      <c r="A4" s="2" t="s">
        <v>13</v>
      </c>
      <c r="B4" s="14"/>
    </row>
    <row r="5" spans="1:2" ht="33" customHeight="1" x14ac:dyDescent="0.25">
      <c r="A5" s="5" t="s">
        <v>14</v>
      </c>
      <c r="B5" s="13"/>
    </row>
    <row r="6" spans="1:2" ht="33" customHeight="1" x14ac:dyDescent="0.25">
      <c r="A6" s="2" t="s">
        <v>15</v>
      </c>
      <c r="B6" s="14"/>
    </row>
    <row r="7" spans="1:2" ht="33" customHeight="1" x14ac:dyDescent="0.25">
      <c r="A7" s="5" t="s">
        <v>12</v>
      </c>
      <c r="B7" s="13"/>
    </row>
    <row r="8" spans="1:2" ht="33" customHeight="1" x14ac:dyDescent="0.25">
      <c r="A8" s="3" t="s">
        <v>11</v>
      </c>
      <c r="B8" s="14"/>
    </row>
    <row r="9" spans="1:2" ht="33" customHeight="1" x14ac:dyDescent="0.25">
      <c r="A9" s="5" t="s">
        <v>4</v>
      </c>
      <c r="B9" s="13"/>
    </row>
    <row r="10" spans="1:2" ht="33" customHeight="1" x14ac:dyDescent="0.25">
      <c r="A10" s="2" t="s">
        <v>5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64" workbookViewId="0">
      <selection activeCell="D83" sqref="D83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32.25" thickBot="1" x14ac:dyDescent="0.3">
      <c r="A2" s="16" t="s">
        <v>102</v>
      </c>
      <c r="B2" s="18">
        <v>45952</v>
      </c>
      <c r="C2" s="24" t="s">
        <v>35</v>
      </c>
      <c r="D2" s="16" t="s">
        <v>103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/>
    </row>
    <row r="3" spans="1:18" ht="16.5" thickBot="1" x14ac:dyDescent="0.3">
      <c r="A3" s="16" t="str">
        <f>'[1]2. ROSC Active'!$A$4</f>
        <v>Beth Burrus</v>
      </c>
      <c r="B3" s="18" t="str">
        <f>'[1]2. ROSC Active'!$B$4</f>
        <v>10/22</v>
      </c>
      <c r="C3" s="24" t="s">
        <v>77</v>
      </c>
      <c r="D3" s="16"/>
      <c r="E3" s="15">
        <v>1</v>
      </c>
      <c r="F3" s="15">
        <v>1</v>
      </c>
      <c r="G3" s="15">
        <v>1</v>
      </c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3</v>
      </c>
      <c r="R3" s="25"/>
    </row>
    <row r="4" spans="1:18" ht="79.5" thickBot="1" x14ac:dyDescent="0.3">
      <c r="A4" s="16" t="str">
        <f>'[1]2. ROSC Active'!$A$5</f>
        <v>Keppen Clanton</v>
      </c>
      <c r="B4" s="18" t="str">
        <f>'[1]2. ROSC Active'!$B$5</f>
        <v>10/22</v>
      </c>
      <c r="C4" s="24" t="s">
        <v>51</v>
      </c>
      <c r="D4" s="16" t="str">
        <f>'[1]2. ROSC Active'!$D$5</f>
        <v>B to 5 &amp; PLE</v>
      </c>
      <c r="E4" s="15">
        <v>1</v>
      </c>
      <c r="F4" s="15">
        <v>1</v>
      </c>
      <c r="G4" s="15">
        <v>1</v>
      </c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3</v>
      </c>
      <c r="R4" s="25" t="str">
        <f>'[1]2. ROSC Active'!$R$5</f>
        <v>Schedule is complex we meet 1:1 and have regular communication on ROSC work/plans/objectives</v>
      </c>
    </row>
    <row r="5" spans="1:18" ht="32.25" thickBot="1" x14ac:dyDescent="0.3">
      <c r="A5" s="16" t="str">
        <f>'[1]2. ROSC Active'!$A$6</f>
        <v xml:space="preserve">Corinne Briscoe </v>
      </c>
      <c r="B5" s="18" t="str">
        <f>'[1]2. ROSC Active'!$B$6</f>
        <v>11/22</v>
      </c>
      <c r="C5" s="24" t="s">
        <v>61</v>
      </c>
      <c r="D5" s="16" t="str">
        <f>'[1]2. ROSC Active'!$D$6</f>
        <v>Director Macoupin, Greene, Scott Probation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16.5" thickBot="1" x14ac:dyDescent="0.3">
      <c r="A6" s="16" t="str">
        <f>'[1]2. ROSC Active'!$A$7</f>
        <v xml:space="preserve">Bob Krempasky </v>
      </c>
      <c r="B6" s="18" t="str">
        <f>'[1]2. ROSC Active'!$B$7</f>
        <v>11/22</v>
      </c>
      <c r="C6" s="24" t="s">
        <v>74</v>
      </c>
      <c r="D6" s="16"/>
      <c r="E6" s="15">
        <v>1</v>
      </c>
      <c r="F6" s="15">
        <v>1</v>
      </c>
      <c r="G6" s="15">
        <v>1</v>
      </c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3</v>
      </c>
      <c r="R6" s="25"/>
    </row>
    <row r="7" spans="1:18" ht="79.5" thickBot="1" x14ac:dyDescent="0.3">
      <c r="A7" s="16" t="str">
        <f>'[1]2. ROSC Active'!$A$8</f>
        <v>Judge Schmidt</v>
      </c>
      <c r="B7" s="18" t="str">
        <f>'[1]2. ROSC Active'!$B$8</f>
        <v>10/22</v>
      </c>
      <c r="C7" s="24" t="s">
        <v>44</v>
      </c>
      <c r="D7" s="16" t="str">
        <f>'[1]2. ROSC Active'!$D$8</f>
        <v>Greene County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 t="str">
        <f>'[1]2. ROSC Active'!$R$8</f>
        <v>Schedule is complex we meet 1:1 and have regular communication on ROSC work/plans/objectives</v>
      </c>
    </row>
    <row r="8" spans="1:18" ht="16.5" thickBot="1" x14ac:dyDescent="0.3">
      <c r="A8" s="16" t="str">
        <f>'[1]2. ROSC Active'!$A$9</f>
        <v>Dawn Ballard</v>
      </c>
      <c r="B8" s="18" t="str">
        <f>'[1]2. ROSC Active'!$B$9</f>
        <v>10/22</v>
      </c>
      <c r="C8" s="24" t="s">
        <v>77</v>
      </c>
      <c r="D8" s="16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2.25" thickBot="1" x14ac:dyDescent="0.3">
      <c r="A9" s="16" t="str">
        <f>'[1]2. ROSC Active'!$A$10</f>
        <v>Anna Sprauge</v>
      </c>
      <c r="B9" s="18" t="str">
        <f>'[1]2. ROSC Active'!$B$10</f>
        <v>1/23</v>
      </c>
      <c r="C9" s="24" t="s">
        <v>80</v>
      </c>
      <c r="D9" s="16" t="str">
        <f>'[1]2. ROSC Active'!$D$10</f>
        <v>Youth-Serving: Other</v>
      </c>
      <c r="E9" s="15">
        <v>1</v>
      </c>
      <c r="F9" s="15">
        <v>1</v>
      </c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3</v>
      </c>
      <c r="R9" s="25"/>
    </row>
    <row r="10" spans="1:18" ht="32.25" thickBot="1" x14ac:dyDescent="0.3">
      <c r="A10" s="16" t="str">
        <f>'[1]2. ROSC Active'!$A$11</f>
        <v>BreAnna Buchanan</v>
      </c>
      <c r="B10" s="18" t="str">
        <f>'[1]2. ROSC Active'!$B$11</f>
        <v>12/22</v>
      </c>
      <c r="C10" s="24" t="s">
        <v>20</v>
      </c>
      <c r="D10" s="16"/>
      <c r="E10" s="15">
        <v>1</v>
      </c>
      <c r="F10" s="15">
        <v>1</v>
      </c>
      <c r="G10" s="15">
        <v>1</v>
      </c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3</v>
      </c>
      <c r="R10" s="25"/>
    </row>
    <row r="11" spans="1:18" ht="16.5" thickBot="1" x14ac:dyDescent="0.3">
      <c r="A11" s="16" t="str">
        <f>'[1]2. ROSC Active'!$A$12</f>
        <v>Ellissa Sexton</v>
      </c>
      <c r="B11" s="18" t="str">
        <f>'[1]2. ROSC Active'!$B$12</f>
        <v>11/22</v>
      </c>
      <c r="C11" s="24" t="s">
        <v>46</v>
      </c>
      <c r="D11" s="16" t="str">
        <f>'[1]2. ROSC Active'!$D$12</f>
        <v>Greene County</v>
      </c>
      <c r="E11" s="15"/>
      <c r="F11" s="15">
        <v>1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1</v>
      </c>
      <c r="R11" s="25"/>
    </row>
    <row r="12" spans="1:18" ht="79.5" thickBot="1" x14ac:dyDescent="0.3">
      <c r="A12" s="16" t="str">
        <f>'[1]2. ROSC Active'!$A$13</f>
        <v>Annie Dunphy</v>
      </c>
      <c r="B12" s="18" t="str">
        <f>'[1]2. ROSC Active'!$B$13</f>
        <v>1/23</v>
      </c>
      <c r="C12" s="24" t="s">
        <v>51</v>
      </c>
      <c r="D12" s="16" t="str">
        <f>'[1]2. ROSC Active'!$D$13</f>
        <v>North Greene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 t="str">
        <f>'[1]2. ROSC Active'!$R$13</f>
        <v>Schedule is complex we meet 1:1 and have regular communication on ROSC work/plans/objectives</v>
      </c>
    </row>
    <row r="13" spans="1:18" ht="63.75" thickBot="1" x14ac:dyDescent="0.3">
      <c r="A13" s="16" t="str">
        <f>'[1]2. ROSC Active'!$A$15</f>
        <v>Sarah Crawford</v>
      </c>
      <c r="B13" s="18" t="str">
        <f>'[1]2. ROSC Active'!$B$15</f>
        <v>1/23</v>
      </c>
      <c r="C13" s="24" t="s">
        <v>41</v>
      </c>
      <c r="D13" s="16" t="str">
        <f>'[1]2. ROSC Active'!$D$15</f>
        <v xml:space="preserve">Substance Use Treatment Organization  Treatment: Withdrawal Management Program 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16.5" thickBot="1" x14ac:dyDescent="0.3">
      <c r="A14" s="16" t="s">
        <v>104</v>
      </c>
      <c r="B14" s="18">
        <f>'[1]2. ROSC Active'!$B$16</f>
        <v>44835</v>
      </c>
      <c r="C14" s="24" t="s">
        <v>74</v>
      </c>
      <c r="D14" s="16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16.5" thickBot="1" x14ac:dyDescent="0.3">
      <c r="A15" s="16" t="str">
        <f>'[1]2. ROSC Active'!$A$17</f>
        <v xml:space="preserve">Angela Custer </v>
      </c>
      <c r="B15" s="18" t="str">
        <f>'[1]2. ROSC Active'!$B$17</f>
        <v>12/22</v>
      </c>
      <c r="C15" s="24" t="s">
        <v>62</v>
      </c>
      <c r="D15" s="16" t="str">
        <f>'[1]2. ROSC Active'!$D$17</f>
        <v>Library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79.5" thickBot="1" x14ac:dyDescent="0.3">
      <c r="A16" s="16" t="str">
        <f>'[1]2. ROSC Active'!$A$18</f>
        <v>Meghan VanDevelde</v>
      </c>
      <c r="B16" s="18" t="str">
        <f>'[1]2. ROSC Active'!$B$18</f>
        <v>12/22</v>
      </c>
      <c r="C16" s="24" t="s">
        <v>35</v>
      </c>
      <c r="D16" s="16" t="str">
        <f>'[1]2. ROSC Active'!$D$18</f>
        <v>Scott County Health Department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 t="str">
        <f>'[1]2. ROSC Active'!$R$18</f>
        <v>Schedule is complex we meet 1:1 and have regular communication on ROSC work/plans/objectives</v>
      </c>
    </row>
    <row r="17" spans="1:18" ht="32.25" thickBot="1" x14ac:dyDescent="0.3">
      <c r="A17" s="16" t="str">
        <f>'[1]2. ROSC Active'!$A$19</f>
        <v xml:space="preserve">Kyle Robison </v>
      </c>
      <c r="B17" s="18" t="str">
        <f>'[1]2. ROSC Active'!$B$19</f>
        <v>12/22</v>
      </c>
      <c r="C17" s="24" t="s">
        <v>37</v>
      </c>
      <c r="D17" s="16" t="str">
        <f>'[1]2. ROSC Active'!$D$19</f>
        <v>Roodhouse Police Department</v>
      </c>
      <c r="E17" s="15">
        <v>2</v>
      </c>
      <c r="F17" s="15">
        <v>1</v>
      </c>
      <c r="G17" s="15">
        <v>2</v>
      </c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5</v>
      </c>
      <c r="R17" s="25"/>
    </row>
    <row r="18" spans="1:18" ht="16.5" thickBot="1" x14ac:dyDescent="0.3">
      <c r="A18" s="16" t="str">
        <f>'[1]2. ROSC Active'!$A$21</f>
        <v>Jake Sexton</v>
      </c>
      <c r="B18" s="18" t="str">
        <f>'[1]2. ROSC Active'!$B$21</f>
        <v>11/22</v>
      </c>
      <c r="C18" s="24" t="s">
        <v>61</v>
      </c>
      <c r="D18" s="16" t="str">
        <f>'[1]2. ROSC Active'!$D$21</f>
        <v>Pre-trial Services</v>
      </c>
      <c r="E18" s="15">
        <v>1</v>
      </c>
      <c r="F18" s="15">
        <v>2</v>
      </c>
      <c r="G18" s="15">
        <v>2</v>
      </c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5</v>
      </c>
      <c r="R18" s="25"/>
    </row>
    <row r="19" spans="1:18" ht="32.25" thickBot="1" x14ac:dyDescent="0.3">
      <c r="A19" s="16" t="str">
        <f>'[1]2. ROSC Active'!$A$22</f>
        <v>Bobbie Willis</v>
      </c>
      <c r="B19" s="18" t="str">
        <f>'[1]2. ROSC Active'!$B$22</f>
        <v>11/22</v>
      </c>
      <c r="C19" s="24" t="s">
        <v>81</v>
      </c>
      <c r="D19" s="16">
        <v>988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 t="str">
        <f>'[1]2. ROSC Active'!$R$22</f>
        <v>Email distribution</v>
      </c>
    </row>
    <row r="20" spans="1:18" ht="79.5" thickBot="1" x14ac:dyDescent="0.3">
      <c r="A20" s="16" t="str">
        <f>'[1]2. ROSC Active'!$A$23</f>
        <v>Jessica Moulton</v>
      </c>
      <c r="B20" s="18" t="str">
        <f>'[1]2. ROSC Active'!$B$23</f>
        <v>10/22</v>
      </c>
      <c r="C20" s="24" t="s">
        <v>67</v>
      </c>
      <c r="D20" s="16" t="s">
        <v>105</v>
      </c>
      <c r="E20" s="15">
        <v>1</v>
      </c>
      <c r="F20" s="15">
        <v>1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2</v>
      </c>
      <c r="R20" s="25" t="str">
        <f>'[1]2. ROSC Active'!$R$23</f>
        <v>Schedule is complex we meet 1:1 and have regular communication on ROSC work/plans/objectives</v>
      </c>
    </row>
    <row r="21" spans="1:18" ht="63.75" thickBot="1" x14ac:dyDescent="0.3">
      <c r="A21" s="16" t="str">
        <f>'[1]2. ROSC Active'!$A$24</f>
        <v>Daniel Meneses</v>
      </c>
      <c r="B21" s="18" t="str">
        <f>'[1]2. ROSC Active'!$B$24</f>
        <v>10/22</v>
      </c>
      <c r="C21" s="24" t="s">
        <v>31</v>
      </c>
      <c r="D21" s="16" t="str">
        <f>'[1]2. ROSC Active'!$D$24</f>
        <v>Locust St</v>
      </c>
      <c r="E21" s="15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1</v>
      </c>
      <c r="R21" s="25" t="str">
        <f>'[1]2. ROSC Active'!$R$24</f>
        <v>Schedule is complex we meet 1:1 as needed and have regular communication</v>
      </c>
    </row>
    <row r="22" spans="1:18" ht="63.75" thickBot="1" x14ac:dyDescent="0.3">
      <c r="A22" s="16" t="str">
        <f>'[1]2. ROSC Active'!$A$25</f>
        <v xml:space="preserve">Evan Driver </v>
      </c>
      <c r="B22" s="18" t="str">
        <f>'[1]2. ROSC Active'!$B$25</f>
        <v>1/23</v>
      </c>
      <c r="C22" s="24" t="s">
        <v>46</v>
      </c>
      <c r="D22" s="16" t="str">
        <f>'[1]2. ROSC Active'!$D$25</f>
        <v>Pike</v>
      </c>
      <c r="E22" s="15">
        <v>1</v>
      </c>
      <c r="F22" s="15">
        <v>2</v>
      </c>
      <c r="G22" s="15">
        <v>1</v>
      </c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4</v>
      </c>
      <c r="R22" s="25" t="str">
        <f>'[1]2. ROSC Active'!$R$24</f>
        <v>Schedule is complex we meet 1:1 as needed and have regular communication</v>
      </c>
    </row>
    <row r="23" spans="1:18" ht="48" thickBot="1" x14ac:dyDescent="0.3">
      <c r="A23" s="16" t="str">
        <f>'[1]2. ROSC Active'!$A$26</f>
        <v>Erinn Hileman</v>
      </c>
      <c r="B23" s="18" t="str">
        <f>'[1]2. ROSC Active'!$B$26</f>
        <v>1/23</v>
      </c>
      <c r="C23" s="24" t="s">
        <v>34</v>
      </c>
      <c r="D23" s="16" t="str">
        <f>'[1]2. ROSC Active'!$D$26</f>
        <v>JCH</v>
      </c>
      <c r="E23" s="15">
        <v>1</v>
      </c>
      <c r="F23" s="15">
        <v>1</v>
      </c>
      <c r="G23" s="15">
        <v>1</v>
      </c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3</v>
      </c>
      <c r="R23" s="25" t="str">
        <f>'[1]2. ROSC Active'!$R$26</f>
        <v>JCH Team conveys our information as she is the provider</v>
      </c>
    </row>
    <row r="24" spans="1:18" ht="32.25" thickBot="1" x14ac:dyDescent="0.3">
      <c r="A24" s="16" t="str">
        <f>'[1]2. ROSC Active'!$A$29</f>
        <v>Amanda McKinley</v>
      </c>
      <c r="B24" s="18" t="str">
        <f>'[1]2. ROSC Active'!$B$29</f>
        <v>2/23</v>
      </c>
      <c r="C24" s="24" t="s">
        <v>35</v>
      </c>
      <c r="D24" s="16" t="str">
        <f>'[1]2. ROSC Active'!$D$29</f>
        <v>GCHD/Youth Serving Organization: Other</v>
      </c>
      <c r="E24" s="15">
        <v>3</v>
      </c>
      <c r="F24" s="15">
        <v>4</v>
      </c>
      <c r="G24" s="15">
        <v>1</v>
      </c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8</v>
      </c>
      <c r="R24" s="25"/>
    </row>
    <row r="25" spans="1:18" ht="63.75" thickBot="1" x14ac:dyDescent="0.3">
      <c r="A25" s="16" t="str">
        <f>'[1]2. ROSC Active'!$A$30</f>
        <v>Chad Hoesman</v>
      </c>
      <c r="B25" s="18" t="str">
        <f>'[1]2. ROSC Active'!$B$30</f>
        <v>2/23</v>
      </c>
      <c r="C25" s="24" t="s">
        <v>64</v>
      </c>
      <c r="D25" s="16" t="str">
        <f>'[1]2. ROSC Active'!$D$30</f>
        <v>State Regional Office</v>
      </c>
      <c r="E25" s="15">
        <v>1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1</v>
      </c>
      <c r="R25" s="25" t="str">
        <f>'[1]2. ROSC Active'!$R$30</f>
        <v>Schedule is complex we meet 1:1 as needed and have regular communication</v>
      </c>
    </row>
    <row r="26" spans="1:18" ht="32.25" thickBot="1" x14ac:dyDescent="0.3">
      <c r="A26" s="16" t="str">
        <f>'[1]2. ROSC Active'!$A$31</f>
        <v>Melissa Merhoff</v>
      </c>
      <c r="B26" s="18" t="str">
        <f>'[1]2. ROSC Active'!$B$31</f>
        <v>3/23</v>
      </c>
      <c r="C26" s="24" t="s">
        <v>29</v>
      </c>
      <c r="D26" s="16" t="str">
        <f>'[1]2. ROSC Active'!$D$31</f>
        <v>Greene County Board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32.25" thickBot="1" x14ac:dyDescent="0.3">
      <c r="A27" s="16" t="str">
        <f>'[1]2. ROSC Active'!$A$32</f>
        <v>Ashley Smith</v>
      </c>
      <c r="B27" s="18">
        <f>'[1]2. ROSC Active'!$B$32</f>
        <v>45474</v>
      </c>
      <c r="C27" s="24" t="s">
        <v>31</v>
      </c>
      <c r="D27" s="16" t="str">
        <f>'[1]2. ROSC Active'!$D$32</f>
        <v>RCORP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2.25" thickBot="1" x14ac:dyDescent="0.3">
      <c r="A28" s="16" t="str">
        <f>'[1]2. ROSC Active'!$A$33</f>
        <v>Alexandra L</v>
      </c>
      <c r="B28" s="18">
        <f>'[1]2. ROSC Active'!$B$33</f>
        <v>45413</v>
      </c>
      <c r="C28" s="24" t="s">
        <v>31</v>
      </c>
      <c r="D28" s="16" t="str">
        <f>'[1]2. ROSC Active'!$D$33</f>
        <v>Centerstone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32.25" thickBot="1" x14ac:dyDescent="0.3">
      <c r="A29" s="16" t="str">
        <f>'[1]2. ROSC Active'!$A$34</f>
        <v>Lindsey Kidd</v>
      </c>
      <c r="B29" s="18">
        <f>'[1]2. ROSC Active'!$B$34</f>
        <v>45474</v>
      </c>
      <c r="C29" s="24" t="s">
        <v>31</v>
      </c>
      <c r="D29" s="16" t="str">
        <f>'[1]2. ROSC Active'!$D$34</f>
        <v>Centerstone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5" thickBot="1" x14ac:dyDescent="0.3">
      <c r="A30" s="16" t="str">
        <f>'[1]2. ROSC Active'!$A$35</f>
        <v>Samantha Hicks</v>
      </c>
      <c r="B30" s="18">
        <f>'[1]2. ROSC Active'!$B$35</f>
        <v>45474</v>
      </c>
      <c r="C30" s="24" t="s">
        <v>58</v>
      </c>
      <c r="D30" s="16" t="str">
        <f>'[1]2. ROSC Active'!$D$35</f>
        <v>Hour House Recovery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.5" thickBot="1" x14ac:dyDescent="0.3">
      <c r="A31" s="16" t="str">
        <f>'[1]2. ROSC Active'!$A$37</f>
        <v>Amanda Driver</v>
      </c>
      <c r="B31" s="18">
        <f>'[1]2. ROSC Active'!$B$37</f>
        <v>45474</v>
      </c>
      <c r="C31" s="24" t="s">
        <v>58</v>
      </c>
      <c r="D31" s="16" t="str">
        <f>'[1]2. ROSC Active'!$D$37</f>
        <v>RSUPIC</v>
      </c>
      <c r="E31" s="15">
        <v>1</v>
      </c>
      <c r="F31" s="15">
        <v>1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2</v>
      </c>
      <c r="R31" s="25"/>
    </row>
    <row r="32" spans="1:18" ht="63.75" thickBot="1" x14ac:dyDescent="0.3">
      <c r="A32" s="16" t="str">
        <f>'[1]2. ROSC Active'!$A$39</f>
        <v>Karen Lesemann</v>
      </c>
      <c r="B32" s="18" t="str">
        <f>'[1]2. ROSC Active'!$B$39</f>
        <v>5/23</v>
      </c>
      <c r="C32" s="24" t="s">
        <v>56</v>
      </c>
      <c r="D32" s="16" t="str">
        <f>'[1]2. ROSC Active'!$D$39</f>
        <v>Copper Stills &amp; Mash - Recovery Partner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 t="str">
        <f>'[1]2. ROSC Active'!$R$39</f>
        <v>Ally allows us to use space, regular touch points on schedules, events etc</v>
      </c>
    </row>
    <row r="33" spans="1:18" ht="48" thickBot="1" x14ac:dyDescent="0.3">
      <c r="A33" s="16" t="str">
        <f>'[1]2. ROSC Active'!$A$40</f>
        <v>Kelsey Nell</v>
      </c>
      <c r="B33" s="18" t="str">
        <f>'[1]2. ROSC Active'!$B$40</f>
        <v>5/23</v>
      </c>
      <c r="C33" s="24" t="s">
        <v>56</v>
      </c>
      <c r="D33" s="16" t="str">
        <f>'[1]2. ROSC Active'!$D$40</f>
        <v>Branzel's Coffee &amp; Creamery - Recovery Partner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32.25" thickBot="1" x14ac:dyDescent="0.3">
      <c r="A34" s="16" t="str">
        <f>'[1]2. ROSC Active'!$A$41</f>
        <v>Steve Granger</v>
      </c>
      <c r="B34" s="18" t="str">
        <f>'[1]2. ROSC Active'!$B$41</f>
        <v>5/23</v>
      </c>
      <c r="C34" s="24" t="s">
        <v>56</v>
      </c>
      <c r="D34" s="16" t="str">
        <f>'[1]2. ROSC Active'!$D$41</f>
        <v>Winchester Bowling - Recovery Partner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63.75" thickBot="1" x14ac:dyDescent="0.3">
      <c r="A35" s="16" t="str">
        <f>'[1]2. ROSC Active'!$A$42</f>
        <v>Colin Kuchy</v>
      </c>
      <c r="B35" s="18" t="str">
        <f>'[1]2. ROSC Active'!$B$42</f>
        <v>5/23</v>
      </c>
      <c r="C35" s="24" t="s">
        <v>56</v>
      </c>
      <c r="D35" s="16" t="str">
        <f>'[1]2. ROSC Active'!$D$42</f>
        <v>Rural Cyclery - Recovery Partner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 t="str">
        <f>'[1]2. ROSC Active'!$R$42</f>
        <v>Schedule is complex we meet 1:1 as needed and have regular communicaiton via email</v>
      </c>
    </row>
    <row r="36" spans="1:18" ht="32.25" thickBot="1" x14ac:dyDescent="0.3">
      <c r="A36" s="16" t="s">
        <v>106</v>
      </c>
      <c r="B36" s="18" t="str">
        <f>'[1]2. ROSC Active'!$B$47</f>
        <v>8/23</v>
      </c>
      <c r="C36" s="24" t="s">
        <v>53</v>
      </c>
      <c r="D36" s="16" t="str">
        <f>'[1]2. ROSC Active'!$D$47</f>
        <v>Jersey Co School Dist</v>
      </c>
      <c r="E36" s="15">
        <v>1</v>
      </c>
      <c r="F36" s="15">
        <v>1</v>
      </c>
      <c r="G36" s="15">
        <v>1</v>
      </c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3</v>
      </c>
      <c r="R36" s="25"/>
    </row>
    <row r="37" spans="1:18" ht="32.25" thickBot="1" x14ac:dyDescent="0.3">
      <c r="A37" s="16" t="str">
        <f>'[1]2. ROSC Active'!$A$48</f>
        <v>Rich Portwood</v>
      </c>
      <c r="B37" s="18" t="str">
        <f>'[1]2. ROSC Active'!$B$48</f>
        <v>8/23</v>
      </c>
      <c r="C37" s="24" t="s">
        <v>53</v>
      </c>
      <c r="D37" s="16" t="str">
        <f>'[1]2. ROSC Active'!$D$48</f>
        <v>911 Coordinator Jersey County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32.25" thickBot="1" x14ac:dyDescent="0.3">
      <c r="A38" s="16" t="str">
        <f>'[1]2. ROSC Active'!$A$49</f>
        <v>Ronald Linenfelser</v>
      </c>
      <c r="B38" s="18" t="str">
        <f>'[1]2. ROSC Active'!$B$49</f>
        <v>8/23</v>
      </c>
      <c r="C38" s="24" t="s">
        <v>53</v>
      </c>
      <c r="D38" s="16" t="str">
        <f>'[1]2. ROSC Active'!$D$49</f>
        <v>Jersey Co School Dist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5" thickBot="1" x14ac:dyDescent="0.3">
      <c r="A39" s="16" t="str">
        <f>'[1]2. ROSC Active'!$A$50</f>
        <v>Jade Young</v>
      </c>
      <c r="B39" s="18" t="str">
        <f>'[1]2. ROSC Active'!$B$50</f>
        <v>8/23</v>
      </c>
      <c r="C39" s="24" t="s">
        <v>40</v>
      </c>
      <c r="D39" s="16" t="str">
        <f>'[1]2. ROSC Active'!$D$50</f>
        <v>SIU Family Medicine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32.25" thickBot="1" x14ac:dyDescent="0.3">
      <c r="A40" s="16" t="str">
        <f>'[1]2. ROSC Active'!$A$51</f>
        <v>Jaquelynn Quinn</v>
      </c>
      <c r="B40" s="18" t="str">
        <f>'[1]2. ROSC Active'!$B$51</f>
        <v>7/23</v>
      </c>
      <c r="C40" s="24" t="s">
        <v>80</v>
      </c>
      <c r="D40" s="16" t="str">
        <f>'[1]2. ROSC Active'!$D$51</f>
        <v>Community Hope &amp; Recovery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48" thickBot="1" x14ac:dyDescent="0.3">
      <c r="A41" s="16" t="str">
        <f>'[1]2. ROSC Active'!$A$52</f>
        <v>Holly Davis</v>
      </c>
      <c r="B41" s="18" t="str">
        <f>'[1]2. ROSC Active'!$B$52</f>
        <v>7/23</v>
      </c>
      <c r="C41" s="24" t="s">
        <v>71</v>
      </c>
      <c r="D41" s="16" t="str">
        <f>'[1]2. ROSC Active'!$D$52</f>
        <v>Community Hope &amp; Recovery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32.25" thickBot="1" x14ac:dyDescent="0.3">
      <c r="A42" s="16" t="str">
        <f>'[1]2. ROSC Active'!$A$54</f>
        <v>Pastor Rob Brogdon</v>
      </c>
      <c r="B42" s="18" t="str">
        <f>'[1]2. ROSC Active'!$B$54</f>
        <v>9/23</v>
      </c>
      <c r="C42" s="24" t="s">
        <v>21</v>
      </c>
      <c r="D42" s="16" t="str">
        <f>'[1]2. ROSC Active'!$D$54</f>
        <v xml:space="preserve">Emmanuel Baptist Church Roodhouse, IL </v>
      </c>
      <c r="E42" s="15">
        <v>1</v>
      </c>
      <c r="F42" s="15">
        <v>1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2</v>
      </c>
      <c r="R42" s="25"/>
    </row>
    <row r="43" spans="1:18" ht="16.5" thickBot="1" x14ac:dyDescent="0.3">
      <c r="A43" s="16" t="str">
        <f>'[1]2. ROSC Active'!$A$55</f>
        <v>Amanda Held</v>
      </c>
      <c r="B43" s="18" t="str">
        <f>'[1]2. ROSC Active'!$B$55</f>
        <v>8/23</v>
      </c>
      <c r="C43" s="24" t="s">
        <v>59</v>
      </c>
      <c r="D43" s="16" t="str">
        <f>'[1]2. ROSC Active'!$D$55</f>
        <v>BJC Healthcare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32.25" thickBot="1" x14ac:dyDescent="0.3">
      <c r="A44" s="16" t="str">
        <f>'[1]2. ROSC Active'!$A$58</f>
        <v>Michelle Savage</v>
      </c>
      <c r="B44" s="18" t="str">
        <f>'[1]2. ROSC Active'!$B$58</f>
        <v>9/23</v>
      </c>
      <c r="C44" s="24" t="s">
        <v>81</v>
      </c>
      <c r="D44" s="16" t="str">
        <f>'[1]2. ROSC Active'!$D$58</f>
        <v>Locust Street-Caregiver Support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32.25" thickBot="1" x14ac:dyDescent="0.3">
      <c r="A45" s="16" t="str">
        <f>'[1]2. ROSC Active'!$A$60</f>
        <v>Ambrose Gonzalez</v>
      </c>
      <c r="B45" s="18" t="str">
        <f>'[1]2. ROSC Active'!$B$60</f>
        <v>10/23</v>
      </c>
      <c r="C45" s="24" t="s">
        <v>81</v>
      </c>
      <c r="D45" s="16" t="str">
        <f>'[1]2. ROSC Active'!$D$60</f>
        <v>Bella Ease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5" thickBot="1" x14ac:dyDescent="0.3">
      <c r="A46" s="16" t="str">
        <f>'[1]2. ROSC Active'!$A$61</f>
        <v>Cassandra Delaney</v>
      </c>
      <c r="B46" s="18" t="str">
        <f>'[1]2. ROSC Active'!$B$61</f>
        <v>10/23</v>
      </c>
      <c r="C46" s="24" t="s">
        <v>58</v>
      </c>
      <c r="D46" s="16" t="str">
        <f>'[1]2. ROSC Active'!$D$61</f>
        <v>SIU Crisis Response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32.25" thickBot="1" x14ac:dyDescent="0.3">
      <c r="A47" s="16" t="str">
        <f>'[1]2. ROSC Active'!$A$63</f>
        <v>Amanda Morrow</v>
      </c>
      <c r="B47" s="18" t="str">
        <f>'[1]2. ROSC Active'!$B$63</f>
        <v>10/22</v>
      </c>
      <c r="C47" s="24" t="s">
        <v>20</v>
      </c>
      <c r="D47" s="16" t="str">
        <f>'[1]2. ROSC Active'!$D$63</f>
        <v>GSRC/GCHD</v>
      </c>
      <c r="E47" s="15">
        <v>1</v>
      </c>
      <c r="F47" s="15">
        <v>1</v>
      </c>
      <c r="G47" s="15">
        <v>1</v>
      </c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3</v>
      </c>
      <c r="R47" s="25"/>
    </row>
    <row r="48" spans="1:18" ht="16.5" thickBot="1" x14ac:dyDescent="0.3">
      <c r="A48" s="16" t="str">
        <f>'[1]2. ROSC Active'!$A$72</f>
        <v>KF</v>
      </c>
      <c r="B48" s="18">
        <f>'[1]2. ROSC Active'!$B$72</f>
        <v>45278</v>
      </c>
      <c r="C48" s="24" t="s">
        <v>46</v>
      </c>
      <c r="D48" s="16" t="str">
        <f>'[1]2. ROSC Active'!$D$72</f>
        <v>TASC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32.25" thickBot="1" x14ac:dyDescent="0.3">
      <c r="A49" s="16" t="str">
        <f>'[1]2. ROSC Active'!$A$73</f>
        <v>Rob McMillen</v>
      </c>
      <c r="B49" s="18">
        <f>'[1]2. ROSC Active'!$B$73</f>
        <v>45261</v>
      </c>
      <c r="C49" s="24" t="s">
        <v>38</v>
      </c>
      <c r="D49" s="16" t="str">
        <f>'[1]2. ROSC Active'!$D$73</f>
        <v>Greene County Sheriff's Dept</v>
      </c>
      <c r="E49" s="15">
        <v>1</v>
      </c>
      <c r="F49" s="15">
        <v>2</v>
      </c>
      <c r="G49" s="15">
        <v>1</v>
      </c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4</v>
      </c>
      <c r="R49" s="25"/>
    </row>
    <row r="50" spans="1:18" ht="32.25" thickBot="1" x14ac:dyDescent="0.3">
      <c r="A50" s="16" t="str">
        <f>'[1]2. ROSC Active'!$A$74</f>
        <v>Luke Cultas</v>
      </c>
      <c r="B50" s="18">
        <f>'[1]2. ROSC Active'!$B$74</f>
        <v>45261</v>
      </c>
      <c r="C50" s="24" t="s">
        <v>37</v>
      </c>
      <c r="D50" s="16" t="str">
        <f>'[1]2. ROSC Active'!$D$74</f>
        <v>White Hall Police Dept</v>
      </c>
      <c r="E50" s="15">
        <v>1</v>
      </c>
      <c r="F50" s="15">
        <v>2</v>
      </c>
      <c r="G50" s="15">
        <v>1</v>
      </c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4</v>
      </c>
      <c r="R50" s="25"/>
    </row>
    <row r="51" spans="1:18" ht="32.25" thickBot="1" x14ac:dyDescent="0.3">
      <c r="A51" s="16" t="str">
        <f>'[1]2. ROSC Active'!$A$75</f>
        <v>Emily Inman</v>
      </c>
      <c r="B51" s="18">
        <f>'[1]2. ROSC Active'!$B$75</f>
        <v>45314</v>
      </c>
      <c r="C51" s="24" t="s">
        <v>81</v>
      </c>
      <c r="D51" s="16" t="str">
        <f>'[1]2. ROSC Active'!$D$75</f>
        <v>Koen Counseling &amp; Wellness Jerseyville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32.25" thickBot="1" x14ac:dyDescent="0.3">
      <c r="A52" s="16" t="str">
        <f>'[1]2. ROSC Active'!$A$78</f>
        <v>Mary Alexander</v>
      </c>
      <c r="B52" s="18">
        <f>'[1]2. ROSC Active'!$B$78</f>
        <v>45322</v>
      </c>
      <c r="C52" s="24" t="s">
        <v>81</v>
      </c>
      <c r="D52" s="16" t="str">
        <f>'[1]2. ROSC Active'!$D$78</f>
        <v>Gateway Foundation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32.25" thickBot="1" x14ac:dyDescent="0.3">
      <c r="A53" s="16" t="str">
        <f>'[1]2. ROSC Active'!$A$79</f>
        <v>Naomi Trotter</v>
      </c>
      <c r="B53" s="18">
        <f>'[1]2. ROSC Active'!$B$79</f>
        <v>45307</v>
      </c>
      <c r="C53" s="24" t="s">
        <v>80</v>
      </c>
      <c r="D53" s="16" t="str">
        <f>'[1]2. ROSC Active'!$D$79</f>
        <v>Crisis Center</v>
      </c>
      <c r="E53" s="15">
        <v>1</v>
      </c>
      <c r="F53" s="15">
        <v>2</v>
      </c>
      <c r="G53" s="15">
        <v>1</v>
      </c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4</v>
      </c>
      <c r="R53" s="25"/>
    </row>
    <row r="54" spans="1:18" ht="32.25" thickBot="1" x14ac:dyDescent="0.3">
      <c r="A54" s="16" t="str">
        <f>'[1]2. ROSC Active'!$A$82</f>
        <v>Loretta Foiles</v>
      </c>
      <c r="B54" s="18"/>
      <c r="C54" s="24" t="s">
        <v>60</v>
      </c>
      <c r="D54" s="16" t="s">
        <v>107</v>
      </c>
      <c r="E54" s="15">
        <v>1</v>
      </c>
      <c r="F54" s="15">
        <v>1</v>
      </c>
      <c r="G54" s="15">
        <v>2</v>
      </c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4</v>
      </c>
      <c r="R54" s="25"/>
    </row>
    <row r="55" spans="1:18" ht="32.25" thickBot="1" x14ac:dyDescent="0.3">
      <c r="A55" s="16" t="str">
        <f>'[1]2. ROSC Active'!$A$83</f>
        <v>Ben Petri</v>
      </c>
      <c r="B55" s="18">
        <f>'[1]2. ROSC Active'!$B$83</f>
        <v>45324</v>
      </c>
      <c r="C55" s="24" t="s">
        <v>56</v>
      </c>
      <c r="D55" s="16" t="str">
        <f>'[1]2. ROSC Active'!$D$83</f>
        <v>Alsey Refactories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32.25" thickBot="1" x14ac:dyDescent="0.3">
      <c r="A56" s="16" t="str">
        <f>'[1]2. ROSC Active'!$A$84</f>
        <v>Dirk Muffler</v>
      </c>
      <c r="B56" s="18">
        <f>'[1]2. ROSC Active'!$B$84</f>
        <v>45335</v>
      </c>
      <c r="C56" s="24" t="s">
        <v>68</v>
      </c>
      <c r="D56" s="16" t="str">
        <f>'[1]2. ROSC Active'!$D$84</f>
        <v>ROE 40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5" thickBot="1" x14ac:dyDescent="0.3">
      <c r="A57" s="16" t="str">
        <f>'[1]2. ROSC Active'!$A$85</f>
        <v>Amber Nash</v>
      </c>
      <c r="B57" s="18">
        <f>'[1]2. ROSC Active'!$B$85</f>
        <v>45335</v>
      </c>
      <c r="C57" s="24" t="s">
        <v>64</v>
      </c>
      <c r="D57" s="16" t="str">
        <f>'[1]2. ROSC Active'!$D$85</f>
        <v>ROE 40</v>
      </c>
      <c r="E57" s="15">
        <v>1</v>
      </c>
      <c r="F57" s="15">
        <v>2</v>
      </c>
      <c r="G57" s="15">
        <v>1</v>
      </c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4</v>
      </c>
      <c r="R57" s="25"/>
    </row>
    <row r="58" spans="1:18" ht="32.25" thickBot="1" x14ac:dyDescent="0.3">
      <c r="A58" s="16" t="str">
        <f>'[1]2. ROSC Active'!$A$86</f>
        <v>Val Harris</v>
      </c>
      <c r="B58" s="18">
        <f>'[1]2. ROSC Active'!$B$86</f>
        <v>45335</v>
      </c>
      <c r="C58" s="24" t="s">
        <v>50</v>
      </c>
      <c r="D58" s="16" t="str">
        <f>'[1]2. ROSC Active'!$D$86</f>
        <v>Lewis &amp; Clark Community College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32.25" thickBot="1" x14ac:dyDescent="0.3">
      <c r="A59" s="16" t="str">
        <f>'[1]2. ROSC Active'!$A$87</f>
        <v>Jeff Campbell</v>
      </c>
      <c r="B59" s="18">
        <f>'[1]2. ROSC Active'!$B$87</f>
        <v>45335</v>
      </c>
      <c r="C59" s="24" t="s">
        <v>50</v>
      </c>
      <c r="D59" s="16" t="str">
        <f>'[1]2. ROSC Active'!$D$87</f>
        <v>Lewis &amp; Clark Community College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32.25" thickBot="1" x14ac:dyDescent="0.3">
      <c r="A60" s="16" t="str">
        <f>'[1]2. ROSC Active'!$A$88</f>
        <v>Jenny Flatt</v>
      </c>
      <c r="B60" s="18">
        <f>'[1]2. ROSC Active'!$B$88</f>
        <v>45342</v>
      </c>
      <c r="C60" s="24" t="s">
        <v>81</v>
      </c>
      <c r="D60" s="16" t="str">
        <f>'[1]2. ROSC Active'!$D$88</f>
        <v>Bella Ease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32.25" thickBot="1" x14ac:dyDescent="0.3">
      <c r="A61" s="16" t="str">
        <f>'[1]2. ROSC Active'!$A$90</f>
        <v>Erich Von Gillern</v>
      </c>
      <c r="B61" s="18">
        <f>'[1]2. ROSC Active'!$B$90</f>
        <v>45342</v>
      </c>
      <c r="C61" s="24" t="s">
        <v>41</v>
      </c>
      <c r="D61" s="16" t="str">
        <f>'[1]2. ROSC Active'!$D$90</f>
        <v>Family Guidance Centers (Prevention programs)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5" thickBot="1" x14ac:dyDescent="0.3">
      <c r="A62" s="16" t="str">
        <f>'[1]2. ROSC Active'!$A$92</f>
        <v>Marissa Kallal</v>
      </c>
      <c r="B62" s="18">
        <f>'[1]2. ROSC Active'!$B$92</f>
        <v>45342</v>
      </c>
      <c r="C62" s="24" t="s">
        <v>51</v>
      </c>
      <c r="D62" s="16" t="str">
        <f>'[1]2. ROSC Active'!$D$92</f>
        <v>Bright Futures</v>
      </c>
      <c r="E62" s="15">
        <v>1</v>
      </c>
      <c r="F62" s="15">
        <v>1</v>
      </c>
      <c r="G62" s="15">
        <v>1</v>
      </c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3</v>
      </c>
      <c r="R62" s="25"/>
    </row>
    <row r="63" spans="1:18" ht="32.25" thickBot="1" x14ac:dyDescent="0.3">
      <c r="A63" s="16" t="str">
        <f>'[1]2. ROSC Active'!$A$93</f>
        <v>Felicia Depoister</v>
      </c>
      <c r="B63" s="18">
        <f>'[1]2. ROSC Active'!$B$93</f>
        <v>45356</v>
      </c>
      <c r="C63" s="24" t="s">
        <v>20</v>
      </c>
      <c r="D63" s="16" t="str">
        <f>'[1]2. ROSC Active'!$D$93</f>
        <v>Hour House Recovery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32.25" thickBot="1" x14ac:dyDescent="0.3">
      <c r="A64" s="16" t="str">
        <f>'[1]2. ROSC Active'!$A$94</f>
        <v>Becky Shipley</v>
      </c>
      <c r="B64" s="18">
        <f>'[1]2. ROSC Active'!$B$94</f>
        <v>45358</v>
      </c>
      <c r="C64" s="24" t="s">
        <v>35</v>
      </c>
      <c r="D64" s="16" t="str">
        <f>'[1]2. ROSC Active'!$D$94</f>
        <v>Jersey Co Health Dept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32.25" thickBot="1" x14ac:dyDescent="0.3">
      <c r="A65" s="16" t="str">
        <f>'[1]2. ROSC Active'!$A$95</f>
        <v>Darion Stephens</v>
      </c>
      <c r="B65" s="18">
        <f>'[1]2. ROSC Active'!$B$95</f>
        <v>45357</v>
      </c>
      <c r="C65" s="24" t="s">
        <v>41</v>
      </c>
      <c r="D65" s="16" t="str">
        <f>'[1]2. ROSC Active'!$D$95</f>
        <v>Preferred Family Health dba Clarity Healthcare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5" thickBot="1" x14ac:dyDescent="0.3">
      <c r="A66" s="16" t="str">
        <f>'[1]2. ROSC Active'!$A$98</f>
        <v>Misty Kirk</v>
      </c>
      <c r="B66" s="18">
        <f>'[1]2. ROSC Active'!$B$98</f>
        <v>45372</v>
      </c>
      <c r="C66" s="24" t="s">
        <v>76</v>
      </c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5" thickBot="1" x14ac:dyDescent="0.3">
      <c r="A67" s="16" t="str">
        <f>'[1]2. ROSC Active'!$A$100</f>
        <v>Codi Poe</v>
      </c>
      <c r="B67" s="18">
        <f>'[1]2. ROSC Active'!$B$100</f>
        <v>45444</v>
      </c>
      <c r="C67" s="24" t="s">
        <v>46</v>
      </c>
      <c r="D67" s="16" t="str">
        <f>'[1]2. ROSC Active'!$D$100</f>
        <v>Jersey County Courts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32.25" thickBot="1" x14ac:dyDescent="0.3">
      <c r="A68" s="16" t="str">
        <f>'[1]2. ROSC Active'!$A$101</f>
        <v>Jill Duphy</v>
      </c>
      <c r="B68" s="18">
        <f>'[1]2. ROSC Active'!$B$101</f>
        <v>45370</v>
      </c>
      <c r="C68" s="24" t="s">
        <v>68</v>
      </c>
      <c r="D68" s="16" t="str">
        <f>'[1]2. ROSC Active'!$D$101</f>
        <v>Lewis &amp; Clark Community College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5" thickBot="1" x14ac:dyDescent="0.3">
      <c r="A69" s="16" t="str">
        <f>'[1]2. ROSC Active'!$A$102</f>
        <v>Rebeca Vegh</v>
      </c>
      <c r="B69" s="18">
        <f>'[1]2. ROSC Active'!$B$102</f>
        <v>45370</v>
      </c>
      <c r="C69" s="24" t="s">
        <v>51</v>
      </c>
      <c r="D69" s="16" t="str">
        <f>'[1]2. ROSC Active'!$D$102</f>
        <v>Carrollton Grade School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5" thickBot="1" x14ac:dyDescent="0.3">
      <c r="A70" s="16" t="str">
        <f>'[1]2. ROSC Active'!$A$110</f>
        <v>Kayla Frayer</v>
      </c>
      <c r="B70" s="18">
        <f>'[1]2. ROSC Active'!$B$110</f>
        <v>45628</v>
      </c>
      <c r="C70" s="24" t="str">
        <f>'[1]2. ROSC Active'!$C$110</f>
        <v>Choices-north</v>
      </c>
      <c r="D70" s="16" t="str">
        <f>'[1]2. ROSC Active'!$D$110</f>
        <v>Deflection specialist</v>
      </c>
      <c r="E70" s="15">
        <v>1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1</v>
      </c>
      <c r="R70" s="25"/>
    </row>
    <row r="71" spans="1:18" ht="16.5" thickBot="1" x14ac:dyDescent="0.3">
      <c r="A71" s="16" t="str">
        <f>'[1]2. ROSC Active'!$A$111</f>
        <v xml:space="preserve">Brenda Coultas </v>
      </c>
      <c r="B71" s="18">
        <f>'[1]2. ROSC Active'!$B$111</f>
        <v>45665</v>
      </c>
      <c r="C71" s="24" t="s">
        <v>77</v>
      </c>
      <c r="D71" s="16"/>
      <c r="E71" s="15">
        <v>1</v>
      </c>
      <c r="F71" s="15">
        <v>1</v>
      </c>
      <c r="G71" s="15">
        <v>1</v>
      </c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3</v>
      </c>
      <c r="R71" s="25"/>
    </row>
    <row r="72" spans="1:18" ht="32.25" thickBot="1" x14ac:dyDescent="0.3">
      <c r="A72" s="16" t="str">
        <f>'[1]2. ROSC Active'!$A$112</f>
        <v>Gregory Santoni</v>
      </c>
      <c r="B72" s="18">
        <f>'[1]2. ROSC Active'!$B$112</f>
        <v>45666</v>
      </c>
      <c r="C72" s="24" t="s">
        <v>20</v>
      </c>
      <c r="D72" s="16" t="str">
        <f>'[1]2. ROSC Active'!$D$112</f>
        <v>Deflection specialist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5" thickBot="1" x14ac:dyDescent="0.3">
      <c r="A73" s="16" t="str">
        <f>'[1]2. ROSC Active'!$A$113</f>
        <v xml:space="preserve">Toni Booth </v>
      </c>
      <c r="B73" s="18">
        <f>'[1]2. ROSC Active'!$B$113</f>
        <v>45706</v>
      </c>
      <c r="C73" s="24" t="s">
        <v>64</v>
      </c>
      <c r="D73" s="16" t="str">
        <f>'[1]2. ROSC Active'!$D$113</f>
        <v>Bright Futures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5" thickBot="1" x14ac:dyDescent="0.3">
      <c r="A74" s="16" t="str">
        <f>'[1]2. ROSC Active'!$A$114</f>
        <v>Kendra Day</v>
      </c>
      <c r="B74" s="18">
        <f>'[1]2. ROSC Active'!$B$114</f>
        <v>45782</v>
      </c>
      <c r="C74" s="24" t="s">
        <v>40</v>
      </c>
      <c r="D74" s="16" t="str">
        <f>'[1]2. ROSC Active'!$D$114</f>
        <v>Memorial Health</v>
      </c>
      <c r="E74" s="15">
        <v>1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1</v>
      </c>
      <c r="R74" s="25"/>
    </row>
    <row r="75" spans="1:18" ht="16.5" thickBot="1" x14ac:dyDescent="0.3">
      <c r="A75" s="16" t="str">
        <f>'[1]2. ROSC Active'!$A$115</f>
        <v>Brianna Mayabb</v>
      </c>
      <c r="B75" s="18">
        <f>'[1]2. ROSC Active'!$B$115</f>
        <v>45783</v>
      </c>
      <c r="C75" s="24" t="s">
        <v>77</v>
      </c>
      <c r="D75" s="16" t="s">
        <v>108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5" thickBot="1" x14ac:dyDescent="0.3">
      <c r="A76" s="16" t="str">
        <f>'[1]2. ROSC Active'!$A$116</f>
        <v>Reagan Stewart</v>
      </c>
      <c r="B76" s="18">
        <f>'[1]2. ROSC Active'!$B$116</f>
        <v>45811</v>
      </c>
      <c r="C76" s="24" t="s">
        <v>74</v>
      </c>
      <c r="D76" s="16" t="s">
        <v>108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5" thickBot="1" x14ac:dyDescent="0.3">
      <c r="A77" s="16" t="s">
        <v>109</v>
      </c>
      <c r="B77" s="18">
        <v>45916</v>
      </c>
      <c r="C77" s="24" t="s">
        <v>65</v>
      </c>
      <c r="D77" s="16" t="s">
        <v>110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5" thickBot="1" x14ac:dyDescent="0.3">
      <c r="A78" s="16" t="s">
        <v>111</v>
      </c>
      <c r="B78" s="18">
        <v>45916</v>
      </c>
      <c r="C78" s="24" t="s">
        <v>65</v>
      </c>
      <c r="D78" s="16" t="s">
        <v>112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5" thickBot="1" x14ac:dyDescent="0.3">
      <c r="A79" s="16" t="s">
        <v>113</v>
      </c>
      <c r="B79" s="18">
        <v>45930</v>
      </c>
      <c r="C79" s="24" t="s">
        <v>59</v>
      </c>
      <c r="D79" s="26" t="s">
        <v>114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5" thickBot="1" x14ac:dyDescent="0.3">
      <c r="A80" s="27" t="s">
        <v>115</v>
      </c>
      <c r="B80" s="18">
        <v>45930</v>
      </c>
      <c r="C80" s="24" t="s">
        <v>59</v>
      </c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48" thickBot="1" x14ac:dyDescent="0.3">
      <c r="A81" s="16" t="s">
        <v>118</v>
      </c>
      <c r="B81" s="18">
        <v>46042</v>
      </c>
      <c r="C81" s="24" t="s">
        <v>71</v>
      </c>
      <c r="D81" s="16" t="s">
        <v>116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5" thickBot="1" x14ac:dyDescent="0.3">
      <c r="A82" s="16" t="s">
        <v>117</v>
      </c>
      <c r="B82" s="18">
        <v>46042</v>
      </c>
      <c r="C82" s="24" t="s">
        <v>65</v>
      </c>
      <c r="D82" s="16" t="s">
        <v>119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5" thickBot="1" x14ac:dyDescent="0.3">
      <c r="A83" s="16" t="s">
        <v>120</v>
      </c>
      <c r="B83" s="18">
        <v>46042</v>
      </c>
      <c r="C83" s="24" t="s">
        <v>58</v>
      </c>
      <c r="D83" s="16" t="s">
        <v>121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5" thickBot="1" x14ac:dyDescent="0.3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5" thickBot="1" x14ac:dyDescent="0.3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5" thickBot="1" x14ac:dyDescent="0.3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5" thickBot="1" x14ac:dyDescent="0.3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5" thickBot="1" x14ac:dyDescent="0.3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5" thickBot="1" x14ac:dyDescent="0.3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5" thickBot="1" x14ac:dyDescent="0.3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5" thickBot="1" x14ac:dyDescent="0.3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5" thickBot="1" x14ac:dyDescent="0.3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5" thickBot="1" x14ac:dyDescent="0.3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5" thickBot="1" x14ac:dyDescent="0.3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5" thickBot="1" x14ac:dyDescent="0.3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5" thickBot="1" x14ac:dyDescent="0.3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5" thickBot="1" x14ac:dyDescent="0.3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5" thickBot="1" x14ac:dyDescent="0.3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5" thickBot="1" x14ac:dyDescent="0.3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5" thickBot="1" x14ac:dyDescent="0.3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5" thickBot="1" x14ac:dyDescent="0.3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5" thickBot="1" x14ac:dyDescent="0.3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5" thickBot="1" x14ac:dyDescent="0.3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5" thickBot="1" x14ac:dyDescent="0.3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31" t="s">
        <v>73</v>
      </c>
      <c r="B1" s="31"/>
      <c r="C1" s="32"/>
      <c r="D1" s="32"/>
      <c r="E1" s="32"/>
      <c r="F1" s="33"/>
      <c r="J1" t="s">
        <v>83</v>
      </c>
      <c r="K1" t="s">
        <v>85</v>
      </c>
    </row>
    <row r="2" spans="1:11" ht="39.950000000000003" customHeight="1" x14ac:dyDescent="0.25">
      <c r="A2" s="6" t="s">
        <v>8</v>
      </c>
      <c r="B2" s="28" t="s">
        <v>6</v>
      </c>
      <c r="C2" s="29"/>
      <c r="D2" s="29"/>
      <c r="E2" s="29"/>
      <c r="F2" s="30"/>
      <c r="J2" s="12" t="s">
        <v>56</v>
      </c>
      <c r="K2">
        <f>COUNTIF('2. ROSC Active'!C2:C251,J2)</f>
        <v>5</v>
      </c>
    </row>
    <row r="3" spans="1:11" ht="39.950000000000003" customHeight="1" x14ac:dyDescent="0.2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50000000000003" customHeight="1" x14ac:dyDescent="0.2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1</v>
      </c>
    </row>
    <row r="5" spans="1:11" ht="39.950000000000003" customHeight="1" x14ac:dyDescent="0.2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2</v>
      </c>
    </row>
    <row r="6" spans="1:11" ht="39.950000000000003" customHeight="1" x14ac:dyDescent="0.2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4</v>
      </c>
    </row>
    <row r="7" spans="1:11" ht="51" customHeight="1" x14ac:dyDescent="0.2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2</v>
      </c>
    </row>
    <row r="8" spans="1:11" ht="48.75" customHeight="1" x14ac:dyDescent="0.2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3</v>
      </c>
    </row>
    <row r="9" spans="1:11" ht="47.25" customHeight="1" x14ac:dyDescent="0.2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1</v>
      </c>
    </row>
    <row r="10" spans="1:11" ht="39.950000000000003" customHeight="1" x14ac:dyDescent="0.2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2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50000000000003" customHeight="1" x14ac:dyDescent="0.2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50000000000003" customHeight="1" x14ac:dyDescent="0.2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50000000000003" customHeight="1" x14ac:dyDescent="0.2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4</v>
      </c>
    </row>
    <row r="15" spans="1:11" ht="39.950000000000003" customHeight="1" x14ac:dyDescent="0.2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50000000000003" customHeight="1" x14ac:dyDescent="0.2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1</v>
      </c>
    </row>
    <row r="17" spans="1:11" ht="39.950000000000003" customHeight="1" x14ac:dyDescent="0.2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25">
      <c r="J18" s="12" t="s">
        <v>67</v>
      </c>
      <c r="K18">
        <f>COUNTIF('2. ROSC Active'!C2:C251,J18)</f>
        <v>1</v>
      </c>
    </row>
    <row r="19" spans="1:11" x14ac:dyDescent="0.25">
      <c r="J19" s="12" t="s">
        <v>28</v>
      </c>
      <c r="K19">
        <f>COUNTIF('2. ROSC Active'!C2:C251,J19)</f>
        <v>0</v>
      </c>
    </row>
    <row r="20" spans="1:11" x14ac:dyDescent="0.25">
      <c r="J20" s="12" t="s">
        <v>35</v>
      </c>
      <c r="K20">
        <f>COUNTIF('2. ROSC Active'!C2:C251,J20)</f>
        <v>4</v>
      </c>
    </row>
    <row r="21" spans="1:11" x14ac:dyDescent="0.25">
      <c r="J21" s="12" t="s">
        <v>40</v>
      </c>
      <c r="K21">
        <f>COUNTIF('2. ROSC Active'!C2:C251,J21)</f>
        <v>2</v>
      </c>
    </row>
    <row r="22" spans="1:11" x14ac:dyDescent="0.25">
      <c r="J22" s="12" t="s">
        <v>34</v>
      </c>
      <c r="K22">
        <f>COUNTIF('2. ROSC Active'!C2:C251,J22)</f>
        <v>1</v>
      </c>
    </row>
    <row r="23" spans="1:11" x14ac:dyDescent="0.25">
      <c r="J23" s="12" t="s">
        <v>59</v>
      </c>
      <c r="K23">
        <f>COUNTIF('2. ROSC Active'!C2:C251,J23)</f>
        <v>3</v>
      </c>
    </row>
    <row r="24" spans="1:11" x14ac:dyDescent="0.25">
      <c r="J24" s="12" t="s">
        <v>44</v>
      </c>
      <c r="K24">
        <f>COUNTIF('2. ROSC Active'!C2:C251,J24)</f>
        <v>1</v>
      </c>
    </row>
    <row r="25" spans="1:11" x14ac:dyDescent="0.25">
      <c r="J25" s="12" t="s">
        <v>61</v>
      </c>
      <c r="K25">
        <f>COUNTIF('2. ROSC Active'!C2:C251,J25)</f>
        <v>2</v>
      </c>
    </row>
    <row r="26" spans="1:11" x14ac:dyDescent="0.25">
      <c r="J26" s="12" t="s">
        <v>46</v>
      </c>
      <c r="K26">
        <f>COUNTIF('2. ROSC Active'!C2:C251,J26)</f>
        <v>4</v>
      </c>
    </row>
    <row r="27" spans="1:11" x14ac:dyDescent="0.25">
      <c r="J27" s="12" t="s">
        <v>45</v>
      </c>
      <c r="K27">
        <f>COUNTIF('2. ROSC Active'!C2:C251,J27)</f>
        <v>0</v>
      </c>
    </row>
    <row r="28" spans="1:11" x14ac:dyDescent="0.25">
      <c r="J28" s="12" t="s">
        <v>42</v>
      </c>
      <c r="K28">
        <f>COUNTIF('2. ROSC Active'!C2:C251,J28)</f>
        <v>0</v>
      </c>
    </row>
    <row r="29" spans="1:11" x14ac:dyDescent="0.25">
      <c r="J29" s="12" t="s">
        <v>38</v>
      </c>
      <c r="K29">
        <f>COUNTIF('2. ROSC Active'!C2:C251,J29)</f>
        <v>1</v>
      </c>
    </row>
    <row r="30" spans="1:11" x14ac:dyDescent="0.25">
      <c r="J30" s="12" t="s">
        <v>39</v>
      </c>
      <c r="K30">
        <f>COUNTIF('2. ROSC Active'!C2:C251,J30)</f>
        <v>0</v>
      </c>
    </row>
    <row r="31" spans="1:11" x14ac:dyDescent="0.25">
      <c r="J31" s="12" t="s">
        <v>37</v>
      </c>
      <c r="K31">
        <f>COUNTIF('2. ROSC Active'!C2:C251,J31)</f>
        <v>2</v>
      </c>
    </row>
    <row r="32" spans="1:11" x14ac:dyDescent="0.25">
      <c r="J32" s="12" t="s">
        <v>60</v>
      </c>
      <c r="K32">
        <f>COUNTIF('2. ROSC Active'!C2:C251,J32)</f>
        <v>1</v>
      </c>
    </row>
    <row r="33" spans="10:11" x14ac:dyDescent="0.25">
      <c r="J33" s="12" t="s">
        <v>82</v>
      </c>
      <c r="K33">
        <f>COUNTIF('2. ROSC Active'!C2:C251,J33)</f>
        <v>0</v>
      </c>
    </row>
    <row r="34" spans="10:11" x14ac:dyDescent="0.25">
      <c r="J34" s="12" t="s">
        <v>75</v>
      </c>
      <c r="K34">
        <f>COUNTIF('2. ROSC Active'!C2:C251,J34)</f>
        <v>0</v>
      </c>
    </row>
    <row r="35" spans="10:11" x14ac:dyDescent="0.25">
      <c r="J35" s="12" t="s">
        <v>76</v>
      </c>
      <c r="K35">
        <f>COUNTIF('2. ROSC Active'!C2:C251,J35)</f>
        <v>1</v>
      </c>
    </row>
    <row r="36" spans="10:11" x14ac:dyDescent="0.25">
      <c r="J36" s="12" t="s">
        <v>74</v>
      </c>
      <c r="K36">
        <f>COUNTIF('2. ROSC Active'!C2:C251,J36)</f>
        <v>3</v>
      </c>
    </row>
    <row r="37" spans="10:11" x14ac:dyDescent="0.25">
      <c r="J37" s="12" t="s">
        <v>66</v>
      </c>
      <c r="K37">
        <f>COUNTIF('2. ROSC Active'!C2:C251,J37)</f>
        <v>0</v>
      </c>
    </row>
    <row r="38" spans="10:11" x14ac:dyDescent="0.25">
      <c r="J38" s="12" t="s">
        <v>19</v>
      </c>
      <c r="K38">
        <f>COUNTIF('2. ROSC Active'!C2:C251,J38)</f>
        <v>0</v>
      </c>
    </row>
    <row r="39" spans="10:11" x14ac:dyDescent="0.25">
      <c r="J39" s="12" t="s">
        <v>20</v>
      </c>
      <c r="K39">
        <f>COUNTIF('2. ROSC Active'!C2:C251,J39)</f>
        <v>4</v>
      </c>
    </row>
    <row r="40" spans="10:11" x14ac:dyDescent="0.25">
      <c r="J40" s="12" t="s">
        <v>18</v>
      </c>
      <c r="K40">
        <f>COUNTIF('2. ROSC Active'!C2:C251,J40)</f>
        <v>0</v>
      </c>
    </row>
    <row r="41" spans="10:11" x14ac:dyDescent="0.25">
      <c r="J41" s="12" t="s">
        <v>72</v>
      </c>
      <c r="K41">
        <f>COUNTIF('2. ROSC Active'!C2:C251,J41)</f>
        <v>0</v>
      </c>
    </row>
    <row r="42" spans="10:11" x14ac:dyDescent="0.25">
      <c r="J42" s="12" t="s">
        <v>84</v>
      </c>
      <c r="K42">
        <f>COUNTIF('2. ROSC Active'!C2:C251,J42)</f>
        <v>0</v>
      </c>
    </row>
    <row r="43" spans="10:11" x14ac:dyDescent="0.25">
      <c r="J43" s="12" t="s">
        <v>81</v>
      </c>
      <c r="K43">
        <f>COUNTIF('2. ROSC Active'!C2:C251,J43)</f>
        <v>6</v>
      </c>
    </row>
    <row r="44" spans="10:11" x14ac:dyDescent="0.25">
      <c r="J44" s="12" t="s">
        <v>71</v>
      </c>
      <c r="K44">
        <f>COUNTIF('2. ROSC Active'!C2:C251,J44)</f>
        <v>2</v>
      </c>
    </row>
    <row r="45" spans="10:11" x14ac:dyDescent="0.25">
      <c r="J45" s="12" t="s">
        <v>80</v>
      </c>
      <c r="K45">
        <f>COUNTIF('2. ROSC Active'!C2:C251,J45)</f>
        <v>3</v>
      </c>
    </row>
    <row r="46" spans="10:11" x14ac:dyDescent="0.25">
      <c r="J46" s="12" t="s">
        <v>58</v>
      </c>
      <c r="K46">
        <f>COUNTIF('2. ROSC Active'!C2:C251,J46)</f>
        <v>4</v>
      </c>
    </row>
    <row r="47" spans="10:11" x14ac:dyDescent="0.25">
      <c r="J47" s="12" t="s">
        <v>32</v>
      </c>
      <c r="K47">
        <f>COUNTIF('2. ROSC Active'!C2:C251,J47)</f>
        <v>0</v>
      </c>
    </row>
    <row r="48" spans="10:11" x14ac:dyDescent="0.25">
      <c r="J48" s="12" t="s">
        <v>31</v>
      </c>
      <c r="K48">
        <f>COUNTIF('2. ROSC Active'!C2:C251,J48)</f>
        <v>4</v>
      </c>
    </row>
    <row r="49" spans="10:11" x14ac:dyDescent="0.25">
      <c r="J49" s="12" t="s">
        <v>41</v>
      </c>
      <c r="K49">
        <f>COUNTIF('2. ROSC Active'!C2:C251,J49)</f>
        <v>3</v>
      </c>
    </row>
    <row r="50" spans="10:11" x14ac:dyDescent="0.25">
      <c r="J50" s="12" t="s">
        <v>48</v>
      </c>
      <c r="K50">
        <f>COUNTIF('2. ROSC Active'!C2:C251,J50)</f>
        <v>0</v>
      </c>
    </row>
    <row r="51" spans="10:11" x14ac:dyDescent="0.25">
      <c r="J51" s="12" t="s">
        <v>63</v>
      </c>
      <c r="K51">
        <f>COUNTIF('2. ROSC Active'!C2:C251,J51)</f>
        <v>0</v>
      </c>
    </row>
    <row r="52" spans="10:11" x14ac:dyDescent="0.25">
      <c r="J52" s="12" t="s">
        <v>53</v>
      </c>
      <c r="K52">
        <f>COUNTIF('2. ROSC Active'!C2:C251,J52)</f>
        <v>3</v>
      </c>
    </row>
    <row r="53" spans="10:11" x14ac:dyDescent="0.25">
      <c r="J53" s="12" t="s">
        <v>65</v>
      </c>
      <c r="K53">
        <f>COUNTIF('2. ROSC Active'!C2:C251,J53)</f>
        <v>3</v>
      </c>
    </row>
    <row r="55" spans="10:11" x14ac:dyDescent="0.25">
      <c r="J55" s="12" t="s">
        <v>88</v>
      </c>
      <c r="K55">
        <f>SUM(K2:K53)</f>
        <v>81</v>
      </c>
    </row>
    <row r="56" spans="10:11" x14ac:dyDescent="0.25">
      <c r="J56" s="12" t="s">
        <v>87</v>
      </c>
      <c r="K56">
        <f>COUNTIF(K2:K53, "&gt;0")</f>
        <v>31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7ee05c61df5445287836208bad52b4ea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caa4df074d24c360246b9d3f616d4f73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BCBA53-5C65-43BB-8BCA-7791E2156EC1}"/>
</file>

<file path=customXml/itemProps2.xml><?xml version="1.0" encoding="utf-8"?>
<ds:datastoreItem xmlns:ds="http://schemas.openxmlformats.org/officeDocument/2006/customXml" ds:itemID="{CBA7BC91-F30A-42A5-8A1A-88CB6E027B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9FC7EF-4BC6-47E8-9132-45BA4117B370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1d43f534-be58-49cd-a2bb-61f595d5617b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6835e09-20ca-41b6-bc9e-770013009a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Amanda Morrow</cp:lastModifiedBy>
  <cp:lastPrinted>2025-11-04T18:53:31Z</cp:lastPrinted>
  <dcterms:created xsi:type="dcterms:W3CDTF">2022-05-19T17:55:56Z</dcterms:created>
  <dcterms:modified xsi:type="dcterms:W3CDTF">2026-01-21T21:41:35Z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